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O_AC_2023\"/>
    </mc:Choice>
  </mc:AlternateContent>
  <bookViews>
    <workbookView xWindow="0" yWindow="0" windowWidth="25125" windowHeight="11730" activeTab="7"/>
  </bookViews>
  <sheets>
    <sheet name="DICIEMBRE_2022" sheetId="9" r:id="rId1"/>
    <sheet name="Noviembre" sheetId="8" r:id="rId2"/>
    <sheet name="Octubre_22" sheetId="7" r:id="rId3"/>
    <sheet name="Setiembe_22" sheetId="6" r:id="rId4"/>
    <sheet name="Agosto_22" sheetId="5" r:id="rId5"/>
    <sheet name="Julio_22" sheetId="4" r:id="rId6"/>
    <sheet name="Abril_May (2)" sheetId="3" r:id="rId7"/>
    <sheet name="Abril_May" sheetId="2" r:id="rId8"/>
    <sheet name="Hoja1" sheetId="1" r:id="rId9"/>
  </sheets>
  <definedNames>
    <definedName name="_xlnm.Print_Area" localSheetId="7">Abril_May!$B$4:$N$17</definedName>
    <definedName name="_xlnm.Print_Area" localSheetId="6">'Abril_May (2)'!$B$4:$T$18</definedName>
    <definedName name="_xlnm.Print_Area" localSheetId="4">Agosto_22!$B$3:$X$18</definedName>
    <definedName name="_xlnm.Print_Area" localSheetId="0">DICIEMBRE_2022!$B$3:$AF$16</definedName>
    <definedName name="_xlnm.Print_Area" localSheetId="8">Hoja1!$B$1:$N$14</definedName>
    <definedName name="_xlnm.Print_Area" localSheetId="5">Julio_22!$B$3:$V$18</definedName>
    <definedName name="_xlnm.Print_Area" localSheetId="1">Noviembre!$B$4:$AE$16</definedName>
    <definedName name="_xlnm.Print_Area" localSheetId="2">Octubre_22!$B$4:$AD$16</definedName>
    <definedName name="_xlnm.Print_Area" localSheetId="3">Setiembe_22!$B$4:$Z$16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" l="1"/>
  <c r="AG14" i="9" l="1"/>
  <c r="AF16" i="9"/>
  <c r="AF15" i="9"/>
  <c r="AF14" i="9"/>
  <c r="AG17" i="9"/>
  <c r="AF13" i="9"/>
  <c r="AF12" i="9"/>
  <c r="AF13" i="8"/>
  <c r="AF14" i="8"/>
  <c r="AF15" i="8"/>
  <c r="AF16" i="8"/>
  <c r="AF12" i="8"/>
  <c r="AD13" i="7"/>
  <c r="AD14" i="7"/>
  <c r="AD15" i="7"/>
  <c r="AD16" i="7"/>
  <c r="AD12" i="7"/>
  <c r="AD19" i="7"/>
  <c r="AE16" i="7"/>
  <c r="AA16" i="6"/>
  <c r="Z13" i="6"/>
  <c r="Z14" i="6"/>
  <c r="Z15" i="6"/>
  <c r="Z16" i="6"/>
  <c r="Z12" i="6"/>
  <c r="X17" i="5"/>
  <c r="X16" i="5"/>
  <c r="X15" i="5"/>
  <c r="X14" i="5"/>
  <c r="X13" i="5"/>
  <c r="V14" i="4"/>
  <c r="V15" i="4"/>
  <c r="V16" i="4"/>
  <c r="V17" i="4"/>
  <c r="V13" i="4"/>
  <c r="T14" i="3"/>
  <c r="T15" i="3"/>
  <c r="T16" i="3"/>
  <c r="T17" i="3"/>
  <c r="T13" i="3"/>
  <c r="N17" i="2"/>
  <c r="N16" i="2"/>
  <c r="N15" i="2"/>
  <c r="N14" i="2"/>
  <c r="N13" i="2"/>
  <c r="L14" i="1"/>
  <c r="L13" i="1"/>
</calcChain>
</file>

<file path=xl/sharedStrings.xml><?xml version="1.0" encoding="utf-8"?>
<sst xmlns="http://schemas.openxmlformats.org/spreadsheetml/2006/main" count="503" uniqueCount="47">
  <si>
    <t>ENERO</t>
  </si>
  <si>
    <t>FEBRERO</t>
  </si>
  <si>
    <t>MARZO</t>
  </si>
  <si>
    <t>1ER TRIMESTRE 2022</t>
  </si>
  <si>
    <t>NOMBRE  CATEGORIA</t>
  </si>
  <si>
    <t>NOMBRE PROD</t>
  </si>
  <si>
    <t>NOMBRE ACTIV</t>
  </si>
  <si>
    <t>Actividad Operativa</t>
  </si>
  <si>
    <t>PROG</t>
  </si>
  <si>
    <t>EJEC</t>
  </si>
  <si>
    <t>% AVANCE</t>
  </si>
  <si>
    <t>9001 ACCIONES CENTRALES</t>
  </si>
  <si>
    <t>3999999 SIN PRODUCTO</t>
  </si>
  <si>
    <t>5000003 GESTION ADMINISTRATIVA</t>
  </si>
  <si>
    <t>ACCIONES ADMINISTRATIVAS</t>
  </si>
  <si>
    <t>GESTIÓN - IMPLEMENTACION PLAN DE TRABAJO EQUIPO DE ADMINISTRACIÓN DEL ARCHIVO CENTRAL HNDM</t>
  </si>
  <si>
    <t>FORMATO SEGUIMIENTO/EVALUACION DE LAS ACTIVIDADES PROGRAMADAS EN EL PLAN OPERATIVO INSTITUCIONAL 2022</t>
  </si>
  <si>
    <t>ABRIL</t>
  </si>
  <si>
    <t>MAYO</t>
  </si>
  <si>
    <t>INFORME</t>
  </si>
  <si>
    <t>9002 ACCIONES CENTRALES</t>
  </si>
  <si>
    <t>9003 ACCIONES CENTRALES</t>
  </si>
  <si>
    <t>9004 ACCIONES CENTRALES</t>
  </si>
  <si>
    <t>UM</t>
  </si>
  <si>
    <t>META ANUAL</t>
  </si>
  <si>
    <t>ML</t>
  </si>
  <si>
    <t>Informe</t>
  </si>
  <si>
    <t>Imagen</t>
  </si>
  <si>
    <t>ARCHIVO CENTRAL DG-HNDM</t>
  </si>
  <si>
    <t>GESTION  IMPLEMENTACION PLAN DE TRABAJO EQUIPO DE ADMINISTRACION DE ARCHIVO CENTRAL HNDM (DIGITALIZACION DE DOCUMENTOS</t>
  </si>
  <si>
    <t>GESTION  IMPLEMENTACION PLAN DE TRABAJO EQUIPO DE ADMINISTRACION DE ARCHIVO CENTRAL HNDM (TRANSFERENCIA DE DOCUMENTOS)</t>
  </si>
  <si>
    <t>GESTION  IMPLEMENTACION PLAN DE TRABAJO EQUIPO DE ADMINISTRACION DE ARCHIVO CENTRAL HNDM (ORGANIZACIÓN DE DOCUMENTOS)</t>
  </si>
  <si>
    <t>ACCIONES ADMINISTRATIVAS (SERVICIO DE PRESTAMO DE DOCUMENTOS)</t>
  </si>
  <si>
    <t>JUNIO</t>
  </si>
  <si>
    <t>JULIO</t>
  </si>
  <si>
    <t>AGOSTO</t>
  </si>
  <si>
    <t>SETIEMBRE</t>
  </si>
  <si>
    <t>OCT</t>
  </si>
  <si>
    <t>NOV</t>
  </si>
  <si>
    <t>DIC</t>
  </si>
  <si>
    <t>ARCHIVO CENTRAL DIRECCION GENERAL - HNDM</t>
  </si>
  <si>
    <t>FORMATO SEGUIMIENTO/EVALUACION DE LAS ACTIVIDADES PROGRAMADAS EN EL PLAN OPERATIVO INSTITUCIONAL 2023</t>
  </si>
  <si>
    <t>(DIGITALIZACION DE DOCUMENTOS</t>
  </si>
  <si>
    <t>SERVICIO DE PRESTAMO DE DOCUMENTOS</t>
  </si>
  <si>
    <t>TRANSFERENCIA DE DOCUMENTOS)</t>
  </si>
  <si>
    <t>(ORGANIZACIÓN DE DOCUMENTOS)</t>
  </si>
  <si>
    <t>Eliminacion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</si>
</sst>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9" fontId="6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9" fontId="6" fillId="0" borderId="0" xfId="1" applyFont="1"/>
    <xf numFmtId="0" fontId="6" fillId="0" borderId="0" xfId="0" applyFont="1" applyAlignment="1">
      <alignment wrapText="1"/>
    </xf>
    <xf numFmtId="9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10" fillId="2" borderId="4" xfId="0" applyNumberFormat="1" applyFont="1" applyFill="1" applyBorder="1" applyAlignment="1">
      <alignment horizontal="center" vertical="center" wrapText="1"/>
    </xf>
    <xf numFmtId="17" fontId="10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" fontId="8" fillId="2" borderId="4" xfId="0" applyNumberFormat="1" applyFont="1" applyFill="1" applyBorder="1" applyAlignment="1">
      <alignment horizontal="center" vertical="center" wrapText="1"/>
    </xf>
    <xf numFmtId="17" fontId="8" fillId="2" borderId="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714374</xdr:colOff>
      <xdr:row>0</xdr:row>
      <xdr:rowOff>64771</xdr:rowOff>
    </xdr:from>
    <xdr:to>
      <xdr:col>34</xdr:col>
      <xdr:colOff>1570037</xdr:colOff>
      <xdr:row>8</xdr:row>
      <xdr:rowOff>118111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40724" y="64771"/>
          <a:ext cx="2379663" cy="1824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714374</xdr:colOff>
      <xdr:row>0</xdr:row>
      <xdr:rowOff>64771</xdr:rowOff>
    </xdr:from>
    <xdr:to>
      <xdr:col>34</xdr:col>
      <xdr:colOff>1570037</xdr:colOff>
      <xdr:row>8</xdr:row>
      <xdr:rowOff>118111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74024" y="64771"/>
          <a:ext cx="2379663" cy="1824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714374</xdr:colOff>
      <xdr:row>0</xdr:row>
      <xdr:rowOff>64771</xdr:rowOff>
    </xdr:from>
    <xdr:to>
      <xdr:col>33</xdr:col>
      <xdr:colOff>1570037</xdr:colOff>
      <xdr:row>8</xdr:row>
      <xdr:rowOff>118111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474" y="64771"/>
          <a:ext cx="2379663" cy="18249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714374</xdr:colOff>
      <xdr:row>0</xdr:row>
      <xdr:rowOff>64771</xdr:rowOff>
    </xdr:from>
    <xdr:to>
      <xdr:col>29</xdr:col>
      <xdr:colOff>1570037</xdr:colOff>
      <xdr:row>8</xdr:row>
      <xdr:rowOff>118111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73687" y="64771"/>
          <a:ext cx="2379663" cy="1791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369093</xdr:colOff>
      <xdr:row>0</xdr:row>
      <xdr:rowOff>100489</xdr:rowOff>
    </xdr:from>
    <xdr:to>
      <xdr:col>27</xdr:col>
      <xdr:colOff>462756</xdr:colOff>
      <xdr:row>8</xdr:row>
      <xdr:rowOff>153829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5818" y="100489"/>
          <a:ext cx="2379663" cy="18249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369093</xdr:colOff>
      <xdr:row>0</xdr:row>
      <xdr:rowOff>100489</xdr:rowOff>
    </xdr:from>
    <xdr:to>
      <xdr:col>25</xdr:col>
      <xdr:colOff>462756</xdr:colOff>
      <xdr:row>8</xdr:row>
      <xdr:rowOff>153829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2393" y="100489"/>
          <a:ext cx="2379663" cy="18249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369093</xdr:colOff>
      <xdr:row>0</xdr:row>
      <xdr:rowOff>100489</xdr:rowOff>
    </xdr:from>
    <xdr:to>
      <xdr:col>23</xdr:col>
      <xdr:colOff>462756</xdr:colOff>
      <xdr:row>8</xdr:row>
      <xdr:rowOff>153829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0593" y="100489"/>
          <a:ext cx="2379663" cy="18249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369093</xdr:colOff>
      <xdr:row>0</xdr:row>
      <xdr:rowOff>100489</xdr:rowOff>
    </xdr:from>
    <xdr:to>
      <xdr:col>17</xdr:col>
      <xdr:colOff>462756</xdr:colOff>
      <xdr:row>8</xdr:row>
      <xdr:rowOff>153829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3187" y="100489"/>
          <a:ext cx="2379663" cy="17916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160020</xdr:colOff>
      <xdr:row>0</xdr:row>
      <xdr:rowOff>160020</xdr:rowOff>
    </xdr:from>
    <xdr:to>
      <xdr:col>13</xdr:col>
      <xdr:colOff>160020</xdr:colOff>
      <xdr:row>9</xdr:row>
      <xdr:rowOff>22860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1460" y="160020"/>
          <a:ext cx="2438400" cy="185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7"/>
  <sheetViews>
    <sheetView topLeftCell="A2" zoomScaleNormal="100" workbookViewId="0">
      <selection activeCell="AD20" sqref="AD20"/>
    </sheetView>
  </sheetViews>
  <sheetFormatPr baseColWidth="10" defaultRowHeight="16.5" x14ac:dyDescent="0.3"/>
  <cols>
    <col min="1" max="1" width="3.42578125" style="18" customWidth="1"/>
    <col min="2" max="2" width="16" style="18" customWidth="1"/>
    <col min="3" max="3" width="12.28515625" style="18" customWidth="1"/>
    <col min="4" max="4" width="17.140625" style="18" customWidth="1"/>
    <col min="5" max="5" width="44.28515625" style="18" customWidth="1"/>
    <col min="6" max="6" width="10.5703125" style="18" customWidth="1"/>
    <col min="7" max="7" width="7.42578125" style="18" customWidth="1"/>
    <col min="8" max="8" width="7.140625" style="18" customWidth="1"/>
    <col min="9" max="9" width="5.5703125" style="18" customWidth="1"/>
    <col min="10" max="10" width="7.140625" style="18" customWidth="1"/>
    <col min="11" max="11" width="5.85546875" style="18" customWidth="1"/>
    <col min="12" max="13" width="6.28515625" style="18" customWidth="1"/>
    <col min="14" max="14" width="7.5703125" style="18" customWidth="1"/>
    <col min="15" max="16" width="7.140625" style="18" customWidth="1"/>
    <col min="17" max="17" width="6.85546875" style="18" customWidth="1"/>
    <col min="18" max="18" width="6.7109375" style="18" customWidth="1"/>
    <col min="19" max="19" width="6.140625" style="18" customWidth="1"/>
    <col min="20" max="20" width="6.7109375" style="18" customWidth="1"/>
    <col min="21" max="21" width="6.5703125" style="18" customWidth="1"/>
    <col min="22" max="22" width="6.7109375" style="18" customWidth="1"/>
    <col min="23" max="23" width="5.7109375" style="18" customWidth="1"/>
    <col min="24" max="24" width="7" style="18" customWidth="1"/>
    <col min="25" max="25" width="6.28515625" style="18" customWidth="1"/>
    <col min="26" max="27" width="6.42578125" style="18" customWidth="1"/>
    <col min="28" max="29" width="6.5703125" style="18" customWidth="1"/>
    <col min="30" max="30" width="6.42578125" style="18" customWidth="1"/>
    <col min="31" max="31" width="5.85546875" style="18" customWidth="1"/>
    <col min="32" max="32" width="9.85546875" style="55" customWidth="1"/>
    <col min="33" max="34" width="11.42578125" style="18"/>
    <col min="35" max="35" width="44.7109375" style="18" customWidth="1"/>
    <col min="36" max="36" width="34.28515625" style="18" customWidth="1"/>
    <col min="37" max="16384" width="11.42578125" style="18"/>
  </cols>
  <sheetData>
    <row r="1" spans="2:36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2:36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6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2:36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2:36" ht="17.25" x14ac:dyDescent="0.3">
      <c r="B5" s="62" t="s">
        <v>40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spans="2:36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2:36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6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2:36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2:36" ht="17.25" customHeight="1" x14ac:dyDescent="0.3">
      <c r="B10" s="63" t="s">
        <v>4</v>
      </c>
      <c r="C10" s="63" t="s">
        <v>5</v>
      </c>
      <c r="D10" s="63" t="s">
        <v>6</v>
      </c>
      <c r="E10" s="64" t="s">
        <v>7</v>
      </c>
      <c r="F10" s="64" t="s">
        <v>23</v>
      </c>
      <c r="G10" s="64" t="s">
        <v>24</v>
      </c>
      <c r="H10" s="66" t="s">
        <v>0</v>
      </c>
      <c r="I10" s="67"/>
      <c r="J10" s="66" t="s">
        <v>1</v>
      </c>
      <c r="K10" s="67"/>
      <c r="L10" s="66" t="s">
        <v>2</v>
      </c>
      <c r="M10" s="67"/>
      <c r="N10" s="63" t="s">
        <v>17</v>
      </c>
      <c r="O10" s="63"/>
      <c r="P10" s="63" t="s">
        <v>18</v>
      </c>
      <c r="Q10" s="63"/>
      <c r="R10" s="63" t="s">
        <v>33</v>
      </c>
      <c r="S10" s="63"/>
      <c r="T10" s="66" t="s">
        <v>34</v>
      </c>
      <c r="U10" s="67"/>
      <c r="V10" s="58" t="s">
        <v>35</v>
      </c>
      <c r="W10" s="59"/>
      <c r="X10" s="58" t="s">
        <v>36</v>
      </c>
      <c r="Y10" s="59"/>
      <c r="Z10" s="58" t="s">
        <v>37</v>
      </c>
      <c r="AA10" s="59"/>
      <c r="AB10" s="58" t="s">
        <v>38</v>
      </c>
      <c r="AC10" s="59"/>
      <c r="AD10" s="58" t="s">
        <v>39</v>
      </c>
      <c r="AE10" s="59"/>
      <c r="AF10" s="60" t="s">
        <v>10</v>
      </c>
    </row>
    <row r="11" spans="2:36" ht="25.5" customHeight="1" x14ac:dyDescent="0.3">
      <c r="B11" s="63"/>
      <c r="C11" s="63"/>
      <c r="D11" s="63"/>
      <c r="E11" s="65"/>
      <c r="F11" s="65"/>
      <c r="G11" s="65"/>
      <c r="H11" s="41" t="s">
        <v>8</v>
      </c>
      <c r="I11" s="53" t="s">
        <v>9</v>
      </c>
      <c r="J11" s="41" t="s">
        <v>8</v>
      </c>
      <c r="K11" s="53" t="s">
        <v>9</v>
      </c>
      <c r="L11" s="41" t="s">
        <v>8</v>
      </c>
      <c r="M11" s="53" t="s">
        <v>9</v>
      </c>
      <c r="N11" s="43" t="s">
        <v>8</v>
      </c>
      <c r="O11" s="53" t="s">
        <v>9</v>
      </c>
      <c r="P11" s="43" t="s">
        <v>8</v>
      </c>
      <c r="Q11" s="53" t="s">
        <v>9</v>
      </c>
      <c r="R11" s="41" t="s">
        <v>8</v>
      </c>
      <c r="S11" s="53" t="s">
        <v>9</v>
      </c>
      <c r="T11" s="41" t="s">
        <v>8</v>
      </c>
      <c r="U11" s="53" t="s">
        <v>9</v>
      </c>
      <c r="V11" s="53" t="s">
        <v>8</v>
      </c>
      <c r="W11" s="53" t="s">
        <v>9</v>
      </c>
      <c r="X11" s="53" t="s">
        <v>8</v>
      </c>
      <c r="Y11" s="53" t="s">
        <v>9</v>
      </c>
      <c r="Z11" s="53" t="s">
        <v>8</v>
      </c>
      <c r="AA11" s="53" t="s">
        <v>9</v>
      </c>
      <c r="AB11" s="53" t="s">
        <v>8</v>
      </c>
      <c r="AC11" s="53" t="s">
        <v>9</v>
      </c>
      <c r="AD11" s="53" t="s">
        <v>8</v>
      </c>
      <c r="AE11" s="53" t="s">
        <v>9</v>
      </c>
      <c r="AF11" s="60"/>
    </row>
    <row r="12" spans="2:36" ht="58.9" customHeight="1" x14ac:dyDescent="0.3">
      <c r="B12" s="44" t="s">
        <v>11</v>
      </c>
      <c r="C12" s="44" t="s">
        <v>12</v>
      </c>
      <c r="D12" s="44" t="s">
        <v>13</v>
      </c>
      <c r="E12" s="45" t="s">
        <v>14</v>
      </c>
      <c r="F12" s="45" t="s">
        <v>19</v>
      </c>
      <c r="G12" s="45">
        <v>88</v>
      </c>
      <c r="H12" s="46">
        <v>8</v>
      </c>
      <c r="I12" s="47">
        <v>4</v>
      </c>
      <c r="J12" s="46">
        <v>8</v>
      </c>
      <c r="K12" s="47">
        <v>2</v>
      </c>
      <c r="L12" s="46">
        <v>8</v>
      </c>
      <c r="M12" s="47">
        <v>7</v>
      </c>
      <c r="N12" s="48">
        <v>8</v>
      </c>
      <c r="O12" s="45">
        <v>9</v>
      </c>
      <c r="P12" s="48">
        <v>8</v>
      </c>
      <c r="Q12" s="45">
        <v>7</v>
      </c>
      <c r="R12" s="49">
        <v>8</v>
      </c>
      <c r="S12" s="45">
        <v>17</v>
      </c>
      <c r="T12" s="49">
        <v>8</v>
      </c>
      <c r="U12" s="50">
        <v>17</v>
      </c>
      <c r="V12" s="49">
        <v>8</v>
      </c>
      <c r="W12" s="45">
        <v>8</v>
      </c>
      <c r="X12" s="49">
        <v>8</v>
      </c>
      <c r="Y12" s="45">
        <v>6</v>
      </c>
      <c r="Z12" s="49">
        <v>8</v>
      </c>
      <c r="AA12" s="45">
        <v>6</v>
      </c>
      <c r="AB12" s="49">
        <v>8</v>
      </c>
      <c r="AC12" s="45">
        <v>17</v>
      </c>
      <c r="AD12" s="49">
        <v>88</v>
      </c>
      <c r="AE12" s="45">
        <v>7</v>
      </c>
      <c r="AF12" s="56">
        <f>SUM(I12,K12,M12,Q12,O12,S12,U12,W12,Y12,AA12,AE12)/G12</f>
        <v>1.0227272727272727</v>
      </c>
      <c r="AI12" s="29"/>
      <c r="AJ12" s="30"/>
    </row>
    <row r="13" spans="2:36" ht="102.6" customHeight="1" x14ac:dyDescent="0.3">
      <c r="B13" s="44" t="s">
        <v>11</v>
      </c>
      <c r="C13" s="44" t="s">
        <v>12</v>
      </c>
      <c r="D13" s="44" t="s">
        <v>13</v>
      </c>
      <c r="E13" s="45" t="s">
        <v>29</v>
      </c>
      <c r="F13" s="45" t="s">
        <v>27</v>
      </c>
      <c r="G13" s="45">
        <v>1200</v>
      </c>
      <c r="H13" s="49">
        <v>100</v>
      </c>
      <c r="I13" s="45">
        <v>21</v>
      </c>
      <c r="J13" s="49">
        <v>100</v>
      </c>
      <c r="K13" s="45">
        <v>30</v>
      </c>
      <c r="L13" s="49">
        <v>100</v>
      </c>
      <c r="M13" s="45">
        <v>60</v>
      </c>
      <c r="N13" s="48">
        <v>100</v>
      </c>
      <c r="O13" s="45">
        <v>49</v>
      </c>
      <c r="P13" s="48">
        <v>100</v>
      </c>
      <c r="Q13" s="45">
        <v>59</v>
      </c>
      <c r="R13" s="49">
        <v>100</v>
      </c>
      <c r="S13" s="45">
        <v>32</v>
      </c>
      <c r="T13" s="49">
        <v>100</v>
      </c>
      <c r="U13" s="50">
        <v>41</v>
      </c>
      <c r="V13" s="49">
        <v>100</v>
      </c>
      <c r="W13" s="45">
        <v>239</v>
      </c>
      <c r="X13" s="49">
        <v>100</v>
      </c>
      <c r="Y13" s="45">
        <v>33</v>
      </c>
      <c r="Z13" s="49">
        <v>100</v>
      </c>
      <c r="AA13" s="45">
        <v>40</v>
      </c>
      <c r="AB13" s="49">
        <v>100</v>
      </c>
      <c r="AC13" s="45">
        <v>22</v>
      </c>
      <c r="AD13" s="49">
        <v>100</v>
      </c>
      <c r="AE13" s="45">
        <v>17</v>
      </c>
      <c r="AF13" s="56">
        <f t="shared" ref="AF13:AF16" si="0">SUM(I13,K13,M13,Q13,O13,S13,U13,W13,Y13,AA13,AE13)/G13</f>
        <v>0.51749999999999996</v>
      </c>
      <c r="AI13" s="29"/>
      <c r="AJ13" s="29"/>
    </row>
    <row r="14" spans="2:36" ht="32.25" customHeight="1" x14ac:dyDescent="0.3">
      <c r="B14" s="44" t="s">
        <v>20</v>
      </c>
      <c r="C14" s="44" t="s">
        <v>12</v>
      </c>
      <c r="D14" s="44" t="s">
        <v>13</v>
      </c>
      <c r="E14" s="45" t="s">
        <v>32</v>
      </c>
      <c r="F14" s="47" t="s">
        <v>26</v>
      </c>
      <c r="G14" s="47">
        <v>120</v>
      </c>
      <c r="H14" s="46">
        <v>10</v>
      </c>
      <c r="I14" s="47">
        <v>3</v>
      </c>
      <c r="J14" s="46">
        <v>10</v>
      </c>
      <c r="K14" s="47">
        <v>4</v>
      </c>
      <c r="L14" s="46">
        <v>10</v>
      </c>
      <c r="M14" s="47">
        <v>2</v>
      </c>
      <c r="N14" s="51">
        <v>10</v>
      </c>
      <c r="O14" s="47">
        <v>4</v>
      </c>
      <c r="P14" s="51">
        <v>10</v>
      </c>
      <c r="Q14" s="47">
        <v>5</v>
      </c>
      <c r="R14" s="46">
        <v>10</v>
      </c>
      <c r="S14" s="47">
        <v>4</v>
      </c>
      <c r="T14" s="46">
        <v>10</v>
      </c>
      <c r="U14" s="52">
        <v>3</v>
      </c>
      <c r="V14" s="46">
        <v>10</v>
      </c>
      <c r="W14" s="47">
        <v>9</v>
      </c>
      <c r="X14" s="46">
        <v>10</v>
      </c>
      <c r="Y14" s="47">
        <v>9</v>
      </c>
      <c r="Z14" s="46">
        <v>10</v>
      </c>
      <c r="AA14" s="47">
        <v>9</v>
      </c>
      <c r="AB14" s="46">
        <v>10</v>
      </c>
      <c r="AC14" s="47">
        <v>12</v>
      </c>
      <c r="AD14" s="46">
        <v>10</v>
      </c>
      <c r="AE14" s="47">
        <v>13</v>
      </c>
      <c r="AF14" s="56">
        <f t="shared" si="0"/>
        <v>0.54166666666666663</v>
      </c>
      <c r="AG14" s="18">
        <f>SUM(I14,K14,M14,O14,Q14,S14,U14,W14,Y14,AA14,AE14)</f>
        <v>65</v>
      </c>
      <c r="AI14" s="29"/>
      <c r="AJ14" s="29"/>
    </row>
    <row r="15" spans="2:36" ht="66" customHeight="1" x14ac:dyDescent="0.3">
      <c r="B15" s="44" t="s">
        <v>21</v>
      </c>
      <c r="C15" s="44" t="s">
        <v>12</v>
      </c>
      <c r="D15" s="44" t="s">
        <v>13</v>
      </c>
      <c r="E15" s="45" t="s">
        <v>30</v>
      </c>
      <c r="F15" s="47" t="s">
        <v>25</v>
      </c>
      <c r="G15" s="47">
        <v>33</v>
      </c>
      <c r="H15" s="46">
        <v>4</v>
      </c>
      <c r="I15" s="47">
        <v>0</v>
      </c>
      <c r="J15" s="46">
        <v>4</v>
      </c>
      <c r="K15" s="47">
        <v>0</v>
      </c>
      <c r="L15" s="46">
        <v>4</v>
      </c>
      <c r="M15" s="47">
        <v>1</v>
      </c>
      <c r="N15" s="51">
        <v>4</v>
      </c>
      <c r="O15" s="47">
        <v>0</v>
      </c>
      <c r="P15" s="51">
        <v>4</v>
      </c>
      <c r="Q15" s="47">
        <v>0</v>
      </c>
      <c r="R15" s="46">
        <v>4</v>
      </c>
      <c r="S15" s="47">
        <v>0</v>
      </c>
      <c r="T15" s="46">
        <v>4</v>
      </c>
      <c r="U15" s="52">
        <v>1</v>
      </c>
      <c r="V15" s="46">
        <v>4</v>
      </c>
      <c r="W15" s="47">
        <v>1</v>
      </c>
      <c r="X15" s="46">
        <v>4</v>
      </c>
      <c r="Y15" s="47">
        <v>1</v>
      </c>
      <c r="Z15" s="46">
        <v>4</v>
      </c>
      <c r="AA15" s="47">
        <v>4</v>
      </c>
      <c r="AB15" s="46">
        <v>4</v>
      </c>
      <c r="AC15" s="47">
        <v>0</v>
      </c>
      <c r="AD15" s="46">
        <v>4</v>
      </c>
      <c r="AE15" s="47">
        <v>0</v>
      </c>
      <c r="AF15" s="56">
        <f t="shared" si="0"/>
        <v>0.24242424242424243</v>
      </c>
      <c r="AI15" s="29"/>
      <c r="AJ15" s="29"/>
    </row>
    <row r="16" spans="2:36" ht="66.75" customHeight="1" x14ac:dyDescent="0.3">
      <c r="B16" s="44" t="s">
        <v>22</v>
      </c>
      <c r="C16" s="44" t="s">
        <v>12</v>
      </c>
      <c r="D16" s="44" t="s">
        <v>13</v>
      </c>
      <c r="E16" s="45" t="s">
        <v>31</v>
      </c>
      <c r="F16" s="47" t="s">
        <v>25</v>
      </c>
      <c r="G16" s="47">
        <v>120</v>
      </c>
      <c r="H16" s="46">
        <v>10</v>
      </c>
      <c r="I16" s="47">
        <v>6</v>
      </c>
      <c r="J16" s="46">
        <v>10</v>
      </c>
      <c r="K16" s="47">
        <v>6</v>
      </c>
      <c r="L16" s="46">
        <v>10</v>
      </c>
      <c r="M16" s="47">
        <v>6</v>
      </c>
      <c r="N16" s="51">
        <v>10</v>
      </c>
      <c r="O16" s="47">
        <v>12</v>
      </c>
      <c r="P16" s="51">
        <v>10</v>
      </c>
      <c r="Q16" s="47">
        <v>12</v>
      </c>
      <c r="R16" s="46">
        <v>10</v>
      </c>
      <c r="S16" s="47">
        <v>8</v>
      </c>
      <c r="T16" s="46">
        <v>10</v>
      </c>
      <c r="U16" s="52">
        <v>9</v>
      </c>
      <c r="V16" s="46">
        <v>10</v>
      </c>
      <c r="W16" s="47">
        <v>10</v>
      </c>
      <c r="X16" s="46">
        <v>10</v>
      </c>
      <c r="Y16" s="47">
        <v>10</v>
      </c>
      <c r="Z16" s="46">
        <v>10</v>
      </c>
      <c r="AA16" s="47">
        <v>11</v>
      </c>
      <c r="AB16" s="46">
        <v>10</v>
      </c>
      <c r="AC16" s="47">
        <v>41</v>
      </c>
      <c r="AD16" s="46">
        <v>10</v>
      </c>
      <c r="AE16" s="47">
        <v>20</v>
      </c>
      <c r="AF16" s="56">
        <f t="shared" si="0"/>
        <v>0.91666666666666663</v>
      </c>
      <c r="AI16" s="29"/>
      <c r="AJ16" s="29"/>
    </row>
    <row r="17" spans="33:33" x14ac:dyDescent="0.3">
      <c r="AG17" s="18">
        <f>SUM(AF12,AF13,AF14,AF15,AF16)/5*100</f>
        <v>64.819696969696963</v>
      </c>
    </row>
  </sheetData>
  <mergeCells count="21">
    <mergeCell ref="V10:W10"/>
    <mergeCell ref="B4:AE4"/>
    <mergeCell ref="B5:AE5"/>
    <mergeCell ref="B10:B11"/>
    <mergeCell ref="C10:C11"/>
    <mergeCell ref="D10:D11"/>
    <mergeCell ref="E10:E11"/>
    <mergeCell ref="F10:F11"/>
    <mergeCell ref="G10:G11"/>
    <mergeCell ref="H10:I10"/>
    <mergeCell ref="J10:K10"/>
    <mergeCell ref="L10:M10"/>
    <mergeCell ref="N10:O10"/>
    <mergeCell ref="P10:Q10"/>
    <mergeCell ref="R10:S10"/>
    <mergeCell ref="T10:U10"/>
    <mergeCell ref="X10:Y10"/>
    <mergeCell ref="Z10:AA10"/>
    <mergeCell ref="AB10:AC10"/>
    <mergeCell ref="AD10:AE10"/>
    <mergeCell ref="AF10:AF11"/>
  </mergeCells>
  <printOptions horizontalCentered="1"/>
  <pageMargins left="0.2" right="0.19685039370078741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6"/>
  <sheetViews>
    <sheetView zoomScale="80" zoomScaleNormal="80" workbookViewId="0">
      <selection activeCell="AG15" sqref="AG15"/>
    </sheetView>
  </sheetViews>
  <sheetFormatPr baseColWidth="10" defaultRowHeight="16.5" x14ac:dyDescent="0.3"/>
  <cols>
    <col min="1" max="1" width="3.42578125" style="18" customWidth="1"/>
    <col min="2" max="2" width="16.7109375" style="18" customWidth="1"/>
    <col min="3" max="3" width="13.42578125" style="18" customWidth="1"/>
    <col min="4" max="4" width="19.28515625" style="18" customWidth="1"/>
    <col min="5" max="5" width="45.5703125" style="18" customWidth="1"/>
    <col min="6" max="6" width="11.42578125" style="18" customWidth="1"/>
    <col min="7" max="7" width="8.7109375" style="18" customWidth="1"/>
    <col min="8" max="8" width="8.5703125" style="18" customWidth="1"/>
    <col min="9" max="9" width="6.7109375" style="18" customWidth="1"/>
    <col min="10" max="10" width="7.5703125" style="18" customWidth="1"/>
    <col min="11" max="11" width="7" style="18" customWidth="1"/>
    <col min="12" max="12" width="7.85546875" style="18" customWidth="1"/>
    <col min="13" max="13" width="7.7109375" style="18" customWidth="1"/>
    <col min="14" max="14" width="8.28515625" style="18" customWidth="1"/>
    <col min="15" max="15" width="7.5703125" style="18" customWidth="1"/>
    <col min="16" max="16" width="7.85546875" style="18" customWidth="1"/>
    <col min="17" max="17" width="6.85546875" style="18" customWidth="1"/>
    <col min="18" max="18" width="7.28515625" style="18" customWidth="1"/>
    <col min="19" max="19" width="7" style="18" customWidth="1"/>
    <col min="20" max="21" width="7.28515625" style="18" customWidth="1"/>
    <col min="22" max="22" width="7.42578125" style="18" customWidth="1"/>
    <col min="23" max="23" width="6.42578125" style="18" customWidth="1"/>
    <col min="24" max="24" width="7.85546875" style="18" customWidth="1"/>
    <col min="25" max="25" width="6.42578125" style="18" customWidth="1"/>
    <col min="26" max="26" width="7.140625" style="18" customWidth="1"/>
    <col min="27" max="27" width="6.42578125" style="18" customWidth="1"/>
    <col min="28" max="28" width="7.28515625" style="18" customWidth="1"/>
    <col min="29" max="31" width="7" style="18" customWidth="1"/>
    <col min="32" max="34" width="11.42578125" style="18"/>
    <col min="35" max="35" width="44.7109375" style="18" customWidth="1"/>
    <col min="36" max="36" width="34.28515625" style="18" customWidth="1"/>
    <col min="37" max="16384" width="11.42578125" style="18"/>
  </cols>
  <sheetData>
    <row r="1" spans="2:36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2:36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6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2:36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2:36" ht="17.25" x14ac:dyDescent="0.3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spans="2:36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2:36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6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2:36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2:36" ht="17.25" customHeight="1" x14ac:dyDescent="0.3">
      <c r="B10" s="63" t="s">
        <v>4</v>
      </c>
      <c r="C10" s="63" t="s">
        <v>5</v>
      </c>
      <c r="D10" s="63" t="s">
        <v>6</v>
      </c>
      <c r="E10" s="64" t="s">
        <v>7</v>
      </c>
      <c r="F10" s="64" t="s">
        <v>23</v>
      </c>
      <c r="G10" s="64" t="s">
        <v>24</v>
      </c>
      <c r="H10" s="66" t="s">
        <v>0</v>
      </c>
      <c r="I10" s="67"/>
      <c r="J10" s="66" t="s">
        <v>1</v>
      </c>
      <c r="K10" s="67"/>
      <c r="L10" s="66" t="s">
        <v>2</v>
      </c>
      <c r="M10" s="67"/>
      <c r="N10" s="63" t="s">
        <v>17</v>
      </c>
      <c r="O10" s="63"/>
      <c r="P10" s="63" t="s">
        <v>18</v>
      </c>
      <c r="Q10" s="63"/>
      <c r="R10" s="63" t="s">
        <v>33</v>
      </c>
      <c r="S10" s="63"/>
      <c r="T10" s="66" t="s">
        <v>34</v>
      </c>
      <c r="U10" s="67"/>
      <c r="V10" s="58" t="s">
        <v>35</v>
      </c>
      <c r="W10" s="59"/>
      <c r="X10" s="58" t="s">
        <v>36</v>
      </c>
      <c r="Y10" s="59"/>
      <c r="Z10" s="58" t="s">
        <v>37</v>
      </c>
      <c r="AA10" s="59"/>
      <c r="AB10" s="58" t="s">
        <v>38</v>
      </c>
      <c r="AC10" s="59"/>
      <c r="AD10" s="58" t="s">
        <v>39</v>
      </c>
      <c r="AE10" s="59"/>
    </row>
    <row r="11" spans="2:36" ht="25.5" customHeight="1" x14ac:dyDescent="0.3">
      <c r="B11" s="63"/>
      <c r="C11" s="63"/>
      <c r="D11" s="63"/>
      <c r="E11" s="65"/>
      <c r="F11" s="65"/>
      <c r="G11" s="65"/>
      <c r="H11" s="41" t="s">
        <v>8</v>
      </c>
      <c r="I11" s="42" t="s">
        <v>9</v>
      </c>
      <c r="J11" s="41" t="s">
        <v>8</v>
      </c>
      <c r="K11" s="42" t="s">
        <v>9</v>
      </c>
      <c r="L11" s="41" t="s">
        <v>8</v>
      </c>
      <c r="M11" s="42" t="s">
        <v>9</v>
      </c>
      <c r="N11" s="43" t="s">
        <v>8</v>
      </c>
      <c r="O11" s="42" t="s">
        <v>9</v>
      </c>
      <c r="P11" s="43" t="s">
        <v>8</v>
      </c>
      <c r="Q11" s="42" t="s">
        <v>9</v>
      </c>
      <c r="R11" s="41" t="s">
        <v>8</v>
      </c>
      <c r="S11" s="42" t="s">
        <v>9</v>
      </c>
      <c r="T11" s="41" t="s">
        <v>8</v>
      </c>
      <c r="U11" s="42" t="s">
        <v>9</v>
      </c>
      <c r="V11" s="42" t="s">
        <v>8</v>
      </c>
      <c r="W11" s="42" t="s">
        <v>9</v>
      </c>
      <c r="X11" s="42" t="s">
        <v>8</v>
      </c>
      <c r="Y11" s="42" t="s">
        <v>9</v>
      </c>
      <c r="Z11" s="42" t="s">
        <v>8</v>
      </c>
      <c r="AA11" s="42" t="s">
        <v>9</v>
      </c>
      <c r="AB11" s="42" t="s">
        <v>8</v>
      </c>
      <c r="AC11" s="42" t="s">
        <v>9</v>
      </c>
      <c r="AD11" s="53" t="s">
        <v>8</v>
      </c>
      <c r="AE11" s="53" t="s">
        <v>9</v>
      </c>
    </row>
    <row r="12" spans="2:36" ht="58.9" customHeight="1" x14ac:dyDescent="0.3">
      <c r="B12" s="44" t="s">
        <v>11</v>
      </c>
      <c r="C12" s="44" t="s">
        <v>12</v>
      </c>
      <c r="D12" s="44" t="s">
        <v>13</v>
      </c>
      <c r="E12" s="45" t="s">
        <v>14</v>
      </c>
      <c r="F12" s="45" t="s">
        <v>19</v>
      </c>
      <c r="G12" s="45">
        <v>88</v>
      </c>
      <c r="H12" s="46">
        <v>8</v>
      </c>
      <c r="I12" s="47">
        <v>4</v>
      </c>
      <c r="J12" s="46">
        <v>8</v>
      </c>
      <c r="K12" s="47">
        <v>2</v>
      </c>
      <c r="L12" s="46">
        <v>8</v>
      </c>
      <c r="M12" s="47">
        <v>7</v>
      </c>
      <c r="N12" s="48">
        <v>8</v>
      </c>
      <c r="O12" s="45">
        <v>9</v>
      </c>
      <c r="P12" s="48">
        <v>8</v>
      </c>
      <c r="Q12" s="45">
        <v>7</v>
      </c>
      <c r="R12" s="49">
        <v>8</v>
      </c>
      <c r="S12" s="45">
        <v>17</v>
      </c>
      <c r="T12" s="49">
        <v>8</v>
      </c>
      <c r="U12" s="50">
        <v>17</v>
      </c>
      <c r="V12" s="49">
        <v>8</v>
      </c>
      <c r="W12" s="45">
        <v>8</v>
      </c>
      <c r="X12" s="49">
        <v>8</v>
      </c>
      <c r="Y12" s="45">
        <v>6</v>
      </c>
      <c r="Z12" s="49">
        <v>8</v>
      </c>
      <c r="AA12" s="45">
        <v>6</v>
      </c>
      <c r="AB12" s="49">
        <v>8</v>
      </c>
      <c r="AC12" s="45">
        <v>17</v>
      </c>
      <c r="AD12" s="45">
        <v>88</v>
      </c>
      <c r="AE12" s="45">
        <v>7</v>
      </c>
      <c r="AF12" s="54">
        <f>SUM(I12,K12,M12,Q12,O12,S12,U12,W12,Y12,AA12,AE12)/G12</f>
        <v>1.0227272727272727</v>
      </c>
      <c r="AI12" s="29"/>
      <c r="AJ12" s="30"/>
    </row>
    <row r="13" spans="2:36" ht="102.6" customHeight="1" x14ac:dyDescent="0.3">
      <c r="B13" s="44" t="s">
        <v>11</v>
      </c>
      <c r="C13" s="44" t="s">
        <v>12</v>
      </c>
      <c r="D13" s="44" t="s">
        <v>13</v>
      </c>
      <c r="E13" s="45" t="s">
        <v>29</v>
      </c>
      <c r="F13" s="45" t="s">
        <v>27</v>
      </c>
      <c r="G13" s="45">
        <v>1200</v>
      </c>
      <c r="H13" s="49">
        <v>100</v>
      </c>
      <c r="I13" s="45">
        <v>21</v>
      </c>
      <c r="J13" s="49">
        <v>100</v>
      </c>
      <c r="K13" s="45">
        <v>30</v>
      </c>
      <c r="L13" s="49">
        <v>100</v>
      </c>
      <c r="M13" s="45">
        <v>60</v>
      </c>
      <c r="N13" s="48">
        <v>100</v>
      </c>
      <c r="O13" s="45">
        <v>49</v>
      </c>
      <c r="P13" s="48">
        <v>100</v>
      </c>
      <c r="Q13" s="45">
        <v>59</v>
      </c>
      <c r="R13" s="49">
        <v>100</v>
      </c>
      <c r="S13" s="45">
        <v>32</v>
      </c>
      <c r="T13" s="49">
        <v>100</v>
      </c>
      <c r="U13" s="50">
        <v>41</v>
      </c>
      <c r="V13" s="49">
        <v>100</v>
      </c>
      <c r="W13" s="45">
        <v>239</v>
      </c>
      <c r="X13" s="49">
        <v>100</v>
      </c>
      <c r="Y13" s="45">
        <v>33</v>
      </c>
      <c r="Z13" s="49">
        <v>100</v>
      </c>
      <c r="AA13" s="45">
        <v>40</v>
      </c>
      <c r="AB13" s="49">
        <v>100</v>
      </c>
      <c r="AC13" s="45">
        <v>22</v>
      </c>
      <c r="AD13" s="45">
        <v>100</v>
      </c>
      <c r="AE13" s="45">
        <v>17</v>
      </c>
      <c r="AF13" s="54">
        <f t="shared" ref="AF13:AF16" si="0">SUM(I13,K13,M13,Q13,O13,S13,U13,W13,Y13,AA13,AE13)/G13</f>
        <v>0.51749999999999996</v>
      </c>
      <c r="AI13" s="29"/>
      <c r="AJ13" s="29"/>
    </row>
    <row r="14" spans="2:36" ht="25.5" x14ac:dyDescent="0.3">
      <c r="B14" s="44" t="s">
        <v>20</v>
      </c>
      <c r="C14" s="44" t="s">
        <v>12</v>
      </c>
      <c r="D14" s="44" t="s">
        <v>13</v>
      </c>
      <c r="E14" s="45" t="s">
        <v>32</v>
      </c>
      <c r="F14" s="47" t="s">
        <v>26</v>
      </c>
      <c r="G14" s="47">
        <v>120</v>
      </c>
      <c r="H14" s="46">
        <v>10</v>
      </c>
      <c r="I14" s="47">
        <v>3</v>
      </c>
      <c r="J14" s="46">
        <v>10</v>
      </c>
      <c r="K14" s="47">
        <v>4</v>
      </c>
      <c r="L14" s="46">
        <v>10</v>
      </c>
      <c r="M14" s="47">
        <v>2</v>
      </c>
      <c r="N14" s="51">
        <v>10</v>
      </c>
      <c r="O14" s="47">
        <v>4</v>
      </c>
      <c r="P14" s="51">
        <v>10</v>
      </c>
      <c r="Q14" s="47">
        <v>5</v>
      </c>
      <c r="R14" s="46">
        <v>10</v>
      </c>
      <c r="S14" s="47">
        <v>4</v>
      </c>
      <c r="T14" s="46">
        <v>10</v>
      </c>
      <c r="U14" s="52">
        <v>3</v>
      </c>
      <c r="V14" s="46">
        <v>10</v>
      </c>
      <c r="W14" s="47">
        <v>9</v>
      </c>
      <c r="X14" s="46">
        <v>10</v>
      </c>
      <c r="Y14" s="47">
        <v>9</v>
      </c>
      <c r="Z14" s="46">
        <v>10</v>
      </c>
      <c r="AA14" s="47">
        <v>9</v>
      </c>
      <c r="AB14" s="46">
        <v>10</v>
      </c>
      <c r="AC14" s="47">
        <v>12</v>
      </c>
      <c r="AD14" s="47">
        <v>10</v>
      </c>
      <c r="AE14" s="47">
        <v>2</v>
      </c>
      <c r="AF14" s="54">
        <f t="shared" si="0"/>
        <v>0.45</v>
      </c>
      <c r="AI14" s="29"/>
      <c r="AJ14" s="29"/>
    </row>
    <row r="15" spans="2:36" ht="66" customHeight="1" x14ac:dyDescent="0.3">
      <c r="B15" s="44" t="s">
        <v>21</v>
      </c>
      <c r="C15" s="44" t="s">
        <v>12</v>
      </c>
      <c r="D15" s="44" t="s">
        <v>13</v>
      </c>
      <c r="E15" s="45" t="s">
        <v>30</v>
      </c>
      <c r="F15" s="47" t="s">
        <v>25</v>
      </c>
      <c r="G15" s="47">
        <v>33</v>
      </c>
      <c r="H15" s="46">
        <v>4</v>
      </c>
      <c r="I15" s="47">
        <v>0</v>
      </c>
      <c r="J15" s="46">
        <v>4</v>
      </c>
      <c r="K15" s="47">
        <v>0</v>
      </c>
      <c r="L15" s="46">
        <v>4</v>
      </c>
      <c r="M15" s="47">
        <v>1</v>
      </c>
      <c r="N15" s="51">
        <v>4</v>
      </c>
      <c r="O15" s="47">
        <v>0</v>
      </c>
      <c r="P15" s="51">
        <v>4</v>
      </c>
      <c r="Q15" s="47">
        <v>0</v>
      </c>
      <c r="R15" s="46">
        <v>4</v>
      </c>
      <c r="S15" s="47">
        <v>0</v>
      </c>
      <c r="T15" s="46">
        <v>4</v>
      </c>
      <c r="U15" s="52">
        <v>1</v>
      </c>
      <c r="V15" s="46">
        <v>4</v>
      </c>
      <c r="W15" s="47">
        <v>1</v>
      </c>
      <c r="X15" s="46">
        <v>4</v>
      </c>
      <c r="Y15" s="47">
        <v>1</v>
      </c>
      <c r="Z15" s="46">
        <v>4</v>
      </c>
      <c r="AA15" s="47">
        <v>4</v>
      </c>
      <c r="AB15" s="46">
        <v>4</v>
      </c>
      <c r="AC15" s="47">
        <v>0</v>
      </c>
      <c r="AD15" s="47">
        <v>4</v>
      </c>
      <c r="AE15" s="47">
        <v>0</v>
      </c>
      <c r="AF15" s="54">
        <f t="shared" si="0"/>
        <v>0.24242424242424243</v>
      </c>
      <c r="AI15" s="29"/>
      <c r="AJ15" s="29"/>
    </row>
    <row r="16" spans="2:36" ht="66.75" customHeight="1" x14ac:dyDescent="0.3">
      <c r="B16" s="44" t="s">
        <v>22</v>
      </c>
      <c r="C16" s="44" t="s">
        <v>12</v>
      </c>
      <c r="D16" s="44" t="s">
        <v>13</v>
      </c>
      <c r="E16" s="45" t="s">
        <v>31</v>
      </c>
      <c r="F16" s="47" t="s">
        <v>25</v>
      </c>
      <c r="G16" s="47">
        <v>120</v>
      </c>
      <c r="H16" s="46">
        <v>10</v>
      </c>
      <c r="I16" s="47">
        <v>6</v>
      </c>
      <c r="J16" s="46">
        <v>10</v>
      </c>
      <c r="K16" s="47">
        <v>6</v>
      </c>
      <c r="L16" s="46">
        <v>10</v>
      </c>
      <c r="M16" s="47">
        <v>6</v>
      </c>
      <c r="N16" s="51">
        <v>10</v>
      </c>
      <c r="O16" s="47">
        <v>12</v>
      </c>
      <c r="P16" s="51">
        <v>10</v>
      </c>
      <c r="Q16" s="47">
        <v>12</v>
      </c>
      <c r="R16" s="46">
        <v>10</v>
      </c>
      <c r="S16" s="47">
        <v>8</v>
      </c>
      <c r="T16" s="46">
        <v>10</v>
      </c>
      <c r="U16" s="52">
        <v>9</v>
      </c>
      <c r="V16" s="46">
        <v>10</v>
      </c>
      <c r="W16" s="47">
        <v>10</v>
      </c>
      <c r="X16" s="46">
        <v>10</v>
      </c>
      <c r="Y16" s="47">
        <v>10</v>
      </c>
      <c r="Z16" s="46">
        <v>10</v>
      </c>
      <c r="AA16" s="47">
        <v>11</v>
      </c>
      <c r="AB16" s="46">
        <v>10</v>
      </c>
      <c r="AC16" s="47">
        <v>41</v>
      </c>
      <c r="AD16" s="47">
        <v>10</v>
      </c>
      <c r="AE16" s="47">
        <v>20</v>
      </c>
      <c r="AF16" s="54">
        <f t="shared" si="0"/>
        <v>0.91666666666666663</v>
      </c>
      <c r="AI16" s="29"/>
      <c r="AJ16" s="29"/>
    </row>
  </sheetData>
  <mergeCells count="20">
    <mergeCell ref="AB10:AC10"/>
    <mergeCell ref="L10:M10"/>
    <mergeCell ref="N10:O10"/>
    <mergeCell ref="AD10:AE10"/>
    <mergeCell ref="P10:Q10"/>
    <mergeCell ref="R10:S10"/>
    <mergeCell ref="T10:U10"/>
    <mergeCell ref="V10:W10"/>
    <mergeCell ref="B4:AE4"/>
    <mergeCell ref="B5:AE5"/>
    <mergeCell ref="B10:B11"/>
    <mergeCell ref="C10:C11"/>
    <mergeCell ref="D10:D11"/>
    <mergeCell ref="E10:E11"/>
    <mergeCell ref="F10:F11"/>
    <mergeCell ref="G10:G11"/>
    <mergeCell ref="H10:I10"/>
    <mergeCell ref="J10:K10"/>
    <mergeCell ref="X10:Y10"/>
    <mergeCell ref="Z10:AA10"/>
  </mergeCells>
  <printOptions horizontalCentered="1"/>
  <pageMargins left="0.2" right="0.19685039370078741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9"/>
  <sheetViews>
    <sheetView topLeftCell="A4" zoomScale="80" zoomScaleNormal="80" workbookViewId="0">
      <selection activeCell="AC15" sqref="AC15"/>
    </sheetView>
  </sheetViews>
  <sheetFormatPr baseColWidth="10" defaultRowHeight="16.5" x14ac:dyDescent="0.3"/>
  <cols>
    <col min="1" max="1" width="3.42578125" style="18" customWidth="1"/>
    <col min="2" max="2" width="16.7109375" style="18" customWidth="1"/>
    <col min="3" max="3" width="13.42578125" style="18" customWidth="1"/>
    <col min="4" max="4" width="19.28515625" style="18" customWidth="1"/>
    <col min="5" max="5" width="45.5703125" style="18" customWidth="1"/>
    <col min="6" max="6" width="11.42578125" style="18" customWidth="1"/>
    <col min="7" max="7" width="8.7109375" style="18" customWidth="1"/>
    <col min="8" max="8" width="8.5703125" style="18" customWidth="1"/>
    <col min="9" max="9" width="6.7109375" style="18" customWidth="1"/>
    <col min="10" max="10" width="7.5703125" style="18" customWidth="1"/>
    <col min="11" max="11" width="7" style="18" customWidth="1"/>
    <col min="12" max="12" width="7.85546875" style="18" customWidth="1"/>
    <col min="13" max="13" width="7.7109375" style="18" customWidth="1"/>
    <col min="14" max="14" width="8.28515625" style="18" customWidth="1"/>
    <col min="15" max="15" width="7.5703125" style="18" customWidth="1"/>
    <col min="16" max="16" width="7.85546875" style="18" customWidth="1"/>
    <col min="17" max="17" width="6.85546875" style="18" customWidth="1"/>
    <col min="18" max="18" width="7.28515625" style="18" customWidth="1"/>
    <col min="19" max="19" width="7" style="18" customWidth="1"/>
    <col min="20" max="21" width="7.28515625" style="18" customWidth="1"/>
    <col min="22" max="22" width="7.42578125" style="18" customWidth="1"/>
    <col min="23" max="23" width="6.42578125" style="18" customWidth="1"/>
    <col min="24" max="24" width="7.85546875" style="18" customWidth="1"/>
    <col min="25" max="25" width="6.42578125" style="18" customWidth="1"/>
    <col min="26" max="26" width="7.140625" style="18" customWidth="1"/>
    <col min="27" max="27" width="6.42578125" style="18" customWidth="1"/>
    <col min="28" max="28" width="7.28515625" style="18" customWidth="1"/>
    <col min="29" max="29" width="7" style="18" customWidth="1"/>
    <col min="30" max="30" width="10" style="18" customWidth="1"/>
    <col min="31" max="33" width="11.42578125" style="18"/>
    <col min="34" max="34" width="44.7109375" style="18" customWidth="1"/>
    <col min="35" max="35" width="34.28515625" style="18" customWidth="1"/>
    <col min="36" max="16384" width="11.42578125" style="18"/>
  </cols>
  <sheetData>
    <row r="1" spans="2:35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2:35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5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2:35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2:35" ht="17.25" x14ac:dyDescent="0.3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2:35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2:35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2:35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2:35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2:35" ht="17.25" customHeight="1" x14ac:dyDescent="0.3">
      <c r="B10" s="74" t="s">
        <v>4</v>
      </c>
      <c r="C10" s="74" t="s">
        <v>5</v>
      </c>
      <c r="D10" s="74" t="s">
        <v>6</v>
      </c>
      <c r="E10" s="68" t="s">
        <v>7</v>
      </c>
      <c r="F10" s="68" t="s">
        <v>23</v>
      </c>
      <c r="G10" s="68" t="s">
        <v>24</v>
      </c>
      <c r="H10" s="72" t="s">
        <v>0</v>
      </c>
      <c r="I10" s="73"/>
      <c r="J10" s="72" t="s">
        <v>1</v>
      </c>
      <c r="K10" s="73"/>
      <c r="L10" s="72" t="s">
        <v>2</v>
      </c>
      <c r="M10" s="73"/>
      <c r="N10" s="74" t="s">
        <v>17</v>
      </c>
      <c r="O10" s="74"/>
      <c r="P10" s="74" t="s">
        <v>18</v>
      </c>
      <c r="Q10" s="74"/>
      <c r="R10" s="74" t="s">
        <v>33</v>
      </c>
      <c r="S10" s="74"/>
      <c r="T10" s="72" t="s">
        <v>34</v>
      </c>
      <c r="U10" s="73"/>
      <c r="V10" s="70" t="s">
        <v>35</v>
      </c>
      <c r="W10" s="71"/>
      <c r="X10" s="70" t="s">
        <v>36</v>
      </c>
      <c r="Y10" s="71"/>
      <c r="Z10" s="70" t="s">
        <v>37</v>
      </c>
      <c r="AA10" s="71"/>
      <c r="AB10" s="70" t="s">
        <v>38</v>
      </c>
      <c r="AC10" s="71"/>
      <c r="AD10" s="68" t="s">
        <v>10</v>
      </c>
    </row>
    <row r="11" spans="2:35" ht="25.5" customHeight="1" x14ac:dyDescent="0.3">
      <c r="B11" s="74"/>
      <c r="C11" s="74"/>
      <c r="D11" s="74"/>
      <c r="E11" s="69"/>
      <c r="F11" s="69"/>
      <c r="G11" s="69"/>
      <c r="H11" s="20" t="s">
        <v>8</v>
      </c>
      <c r="I11" s="37" t="s">
        <v>9</v>
      </c>
      <c r="J11" s="20" t="s">
        <v>8</v>
      </c>
      <c r="K11" s="37" t="s">
        <v>9</v>
      </c>
      <c r="L11" s="20" t="s">
        <v>8</v>
      </c>
      <c r="M11" s="37" t="s">
        <v>9</v>
      </c>
      <c r="N11" s="21" t="s">
        <v>8</v>
      </c>
      <c r="O11" s="37" t="s">
        <v>9</v>
      </c>
      <c r="P11" s="21" t="s">
        <v>8</v>
      </c>
      <c r="Q11" s="37" t="s">
        <v>9</v>
      </c>
      <c r="R11" s="20" t="s">
        <v>8</v>
      </c>
      <c r="S11" s="37" t="s">
        <v>9</v>
      </c>
      <c r="T11" s="20" t="s">
        <v>8</v>
      </c>
      <c r="U11" s="37" t="s">
        <v>9</v>
      </c>
      <c r="V11" s="37" t="s">
        <v>8</v>
      </c>
      <c r="W11" s="37" t="s">
        <v>9</v>
      </c>
      <c r="X11" s="37" t="s">
        <v>8</v>
      </c>
      <c r="Y11" s="37" t="s">
        <v>9</v>
      </c>
      <c r="Z11" s="37" t="s">
        <v>8</v>
      </c>
      <c r="AA11" s="37" t="s">
        <v>9</v>
      </c>
      <c r="AB11" s="39" t="s">
        <v>8</v>
      </c>
      <c r="AC11" s="39" t="s">
        <v>9</v>
      </c>
      <c r="AD11" s="69"/>
    </row>
    <row r="12" spans="2:35" ht="58.9" customHeight="1" x14ac:dyDescent="0.3">
      <c r="B12" s="22" t="s">
        <v>11</v>
      </c>
      <c r="C12" s="22" t="s">
        <v>12</v>
      </c>
      <c r="D12" s="22" t="s">
        <v>13</v>
      </c>
      <c r="E12" s="23" t="s">
        <v>14</v>
      </c>
      <c r="F12" s="23" t="s">
        <v>19</v>
      </c>
      <c r="G12" s="23">
        <v>88</v>
      </c>
      <c r="H12" s="24">
        <v>8</v>
      </c>
      <c r="I12" s="25">
        <v>4</v>
      </c>
      <c r="J12" s="24">
        <v>8</v>
      </c>
      <c r="K12" s="25">
        <v>2</v>
      </c>
      <c r="L12" s="24">
        <v>8</v>
      </c>
      <c r="M12" s="25">
        <v>7</v>
      </c>
      <c r="N12" s="26">
        <v>8</v>
      </c>
      <c r="O12" s="23">
        <v>9</v>
      </c>
      <c r="P12" s="26">
        <v>8</v>
      </c>
      <c r="Q12" s="23">
        <v>7</v>
      </c>
      <c r="R12" s="27">
        <v>8</v>
      </c>
      <c r="S12" s="23">
        <v>17</v>
      </c>
      <c r="T12" s="27">
        <v>8</v>
      </c>
      <c r="U12" s="35">
        <v>17</v>
      </c>
      <c r="V12" s="27">
        <v>8</v>
      </c>
      <c r="W12" s="23">
        <v>8</v>
      </c>
      <c r="X12" s="27">
        <v>8</v>
      </c>
      <c r="Y12" s="23">
        <v>6</v>
      </c>
      <c r="Z12" s="27">
        <v>8</v>
      </c>
      <c r="AA12" s="23">
        <v>6</v>
      </c>
      <c r="AB12" s="27">
        <v>8</v>
      </c>
      <c r="AC12" s="23">
        <v>17</v>
      </c>
      <c r="AD12" s="40">
        <f>SUM(I12,K12,M12,O12,Q12,S12,U12,W12,Y12,AA12,AC12)/G12</f>
        <v>1.1363636363636365</v>
      </c>
      <c r="AH12" s="29"/>
      <c r="AI12" s="30"/>
    </row>
    <row r="13" spans="2:35" ht="102.6" customHeight="1" x14ac:dyDescent="0.3">
      <c r="B13" s="22" t="s">
        <v>11</v>
      </c>
      <c r="C13" s="22" t="s">
        <v>12</v>
      </c>
      <c r="D13" s="22" t="s">
        <v>13</v>
      </c>
      <c r="E13" s="31" t="s">
        <v>29</v>
      </c>
      <c r="F13" s="23" t="s">
        <v>27</v>
      </c>
      <c r="G13" s="23">
        <v>1200</v>
      </c>
      <c r="H13" s="27">
        <v>100</v>
      </c>
      <c r="I13" s="23">
        <v>21</v>
      </c>
      <c r="J13" s="27">
        <v>100</v>
      </c>
      <c r="K13" s="23">
        <v>30</v>
      </c>
      <c r="L13" s="27">
        <v>100</v>
      </c>
      <c r="M13" s="23">
        <v>60</v>
      </c>
      <c r="N13" s="26">
        <v>100</v>
      </c>
      <c r="O13" s="23">
        <v>49</v>
      </c>
      <c r="P13" s="26">
        <v>100</v>
      </c>
      <c r="Q13" s="23">
        <v>59</v>
      </c>
      <c r="R13" s="27">
        <v>100</v>
      </c>
      <c r="S13" s="23">
        <v>32</v>
      </c>
      <c r="T13" s="27">
        <v>100</v>
      </c>
      <c r="U13" s="35">
        <v>41</v>
      </c>
      <c r="V13" s="27">
        <v>100</v>
      </c>
      <c r="W13" s="23">
        <v>239</v>
      </c>
      <c r="X13" s="27">
        <v>100</v>
      </c>
      <c r="Y13" s="23">
        <v>33</v>
      </c>
      <c r="Z13" s="27">
        <v>100</v>
      </c>
      <c r="AA13" s="23">
        <v>40</v>
      </c>
      <c r="AB13" s="27">
        <v>100</v>
      </c>
      <c r="AC13" s="23">
        <v>22</v>
      </c>
      <c r="AD13" s="40">
        <f t="shared" ref="AD13:AD16" si="0">SUM(I13,K13,M13,O13,Q13,S13,U13,W13,Y13,AA13,AC13)/G13</f>
        <v>0.52166666666666661</v>
      </c>
      <c r="AH13" s="29"/>
      <c r="AI13" s="29"/>
    </row>
    <row r="14" spans="2:35" ht="34.5" x14ac:dyDescent="0.3">
      <c r="B14" s="22" t="s">
        <v>20</v>
      </c>
      <c r="C14" s="22" t="s">
        <v>12</v>
      </c>
      <c r="D14" s="22" t="s">
        <v>13</v>
      </c>
      <c r="E14" s="31" t="s">
        <v>32</v>
      </c>
      <c r="F14" s="25" t="s">
        <v>26</v>
      </c>
      <c r="G14" s="25">
        <v>120</v>
      </c>
      <c r="H14" s="24">
        <v>10</v>
      </c>
      <c r="I14" s="25">
        <v>3</v>
      </c>
      <c r="J14" s="24">
        <v>10</v>
      </c>
      <c r="K14" s="25">
        <v>4</v>
      </c>
      <c r="L14" s="24">
        <v>10</v>
      </c>
      <c r="M14" s="25">
        <v>2</v>
      </c>
      <c r="N14" s="32">
        <v>10</v>
      </c>
      <c r="O14" s="25">
        <v>4</v>
      </c>
      <c r="P14" s="32">
        <v>10</v>
      </c>
      <c r="Q14" s="25">
        <v>5</v>
      </c>
      <c r="R14" s="24">
        <v>10</v>
      </c>
      <c r="S14" s="25">
        <v>4</v>
      </c>
      <c r="T14" s="24">
        <v>10</v>
      </c>
      <c r="U14" s="36">
        <v>3</v>
      </c>
      <c r="V14" s="24">
        <v>10</v>
      </c>
      <c r="W14" s="25">
        <v>9</v>
      </c>
      <c r="X14" s="24">
        <v>10</v>
      </c>
      <c r="Y14" s="25">
        <v>9</v>
      </c>
      <c r="Z14" s="24">
        <v>10</v>
      </c>
      <c r="AA14" s="25">
        <v>9</v>
      </c>
      <c r="AB14" s="24">
        <v>10</v>
      </c>
      <c r="AC14" s="25">
        <v>12</v>
      </c>
      <c r="AD14" s="40">
        <f t="shared" si="0"/>
        <v>0.53333333333333333</v>
      </c>
      <c r="AH14" s="29"/>
      <c r="AI14" s="29"/>
    </row>
    <row r="15" spans="2:35" ht="66" customHeight="1" x14ac:dyDescent="0.3">
      <c r="B15" s="22" t="s">
        <v>21</v>
      </c>
      <c r="C15" s="22" t="s">
        <v>12</v>
      </c>
      <c r="D15" s="22" t="s">
        <v>13</v>
      </c>
      <c r="E15" s="31" t="s">
        <v>30</v>
      </c>
      <c r="F15" s="25" t="s">
        <v>25</v>
      </c>
      <c r="G15" s="25">
        <v>33</v>
      </c>
      <c r="H15" s="24">
        <v>4</v>
      </c>
      <c r="I15" s="25">
        <v>0</v>
      </c>
      <c r="J15" s="24">
        <v>4</v>
      </c>
      <c r="K15" s="25">
        <v>0</v>
      </c>
      <c r="L15" s="24">
        <v>4</v>
      </c>
      <c r="M15" s="25">
        <v>1</v>
      </c>
      <c r="N15" s="32">
        <v>4</v>
      </c>
      <c r="O15" s="25">
        <v>0</v>
      </c>
      <c r="P15" s="32">
        <v>4</v>
      </c>
      <c r="Q15" s="25">
        <v>0</v>
      </c>
      <c r="R15" s="24">
        <v>4</v>
      </c>
      <c r="S15" s="25">
        <v>0</v>
      </c>
      <c r="T15" s="24">
        <v>4</v>
      </c>
      <c r="U15" s="36">
        <v>1</v>
      </c>
      <c r="V15" s="24">
        <v>4</v>
      </c>
      <c r="W15" s="25">
        <v>1</v>
      </c>
      <c r="X15" s="24">
        <v>4</v>
      </c>
      <c r="Y15" s="25">
        <v>1</v>
      </c>
      <c r="Z15" s="24">
        <v>4</v>
      </c>
      <c r="AA15" s="25">
        <v>4</v>
      </c>
      <c r="AB15" s="24">
        <v>4</v>
      </c>
      <c r="AC15" s="25">
        <v>0</v>
      </c>
      <c r="AD15" s="40">
        <f t="shared" si="0"/>
        <v>0.24242424242424243</v>
      </c>
      <c r="AH15" s="29"/>
      <c r="AI15" s="29"/>
    </row>
    <row r="16" spans="2:35" ht="66.75" customHeight="1" x14ac:dyDescent="0.3">
      <c r="B16" s="22" t="s">
        <v>22</v>
      </c>
      <c r="C16" s="22" t="s">
        <v>12</v>
      </c>
      <c r="D16" s="22" t="s">
        <v>13</v>
      </c>
      <c r="E16" s="31" t="s">
        <v>31</v>
      </c>
      <c r="F16" s="25" t="s">
        <v>25</v>
      </c>
      <c r="G16" s="25">
        <v>120</v>
      </c>
      <c r="H16" s="24">
        <v>10</v>
      </c>
      <c r="I16" s="25">
        <v>6</v>
      </c>
      <c r="J16" s="24">
        <v>10</v>
      </c>
      <c r="K16" s="25">
        <v>6</v>
      </c>
      <c r="L16" s="24">
        <v>10</v>
      </c>
      <c r="M16" s="25">
        <v>6</v>
      </c>
      <c r="N16" s="32">
        <v>10</v>
      </c>
      <c r="O16" s="25">
        <v>12</v>
      </c>
      <c r="P16" s="32">
        <v>10</v>
      </c>
      <c r="Q16" s="25">
        <v>12</v>
      </c>
      <c r="R16" s="24">
        <v>10</v>
      </c>
      <c r="S16" s="25">
        <v>8</v>
      </c>
      <c r="T16" s="24">
        <v>10</v>
      </c>
      <c r="U16" s="36">
        <v>9</v>
      </c>
      <c r="V16" s="24">
        <v>10</v>
      </c>
      <c r="W16" s="25">
        <v>10</v>
      </c>
      <c r="X16" s="24">
        <v>10</v>
      </c>
      <c r="Y16" s="25">
        <v>10</v>
      </c>
      <c r="Z16" s="24">
        <v>10</v>
      </c>
      <c r="AA16" s="25">
        <v>11</v>
      </c>
      <c r="AB16" s="24">
        <v>10</v>
      </c>
      <c r="AC16" s="25">
        <v>41</v>
      </c>
      <c r="AD16" s="40">
        <f t="shared" si="0"/>
        <v>1.0916666666666666</v>
      </c>
      <c r="AE16" s="38">
        <f>AVERAGE(AD12:AD16)</f>
        <v>0.7050909090909091</v>
      </c>
      <c r="AH16" s="29"/>
      <c r="AI16" s="29"/>
    </row>
    <row r="19" spans="30:30" x14ac:dyDescent="0.3">
      <c r="AD19" s="18">
        <f>SUM(I12,K12,M12,O12,Q12,S12,U12,W12,Y12,AA12,AC12)</f>
        <v>100</v>
      </c>
    </row>
  </sheetData>
  <mergeCells count="20">
    <mergeCell ref="B4:AD4"/>
    <mergeCell ref="B5:AD5"/>
    <mergeCell ref="B10:B11"/>
    <mergeCell ref="C10:C11"/>
    <mergeCell ref="D10:D11"/>
    <mergeCell ref="E10:E11"/>
    <mergeCell ref="F10:F11"/>
    <mergeCell ref="G10:G11"/>
    <mergeCell ref="H10:I10"/>
    <mergeCell ref="J10:K10"/>
    <mergeCell ref="AB10:AC10"/>
    <mergeCell ref="X10:Y10"/>
    <mergeCell ref="AD10:AD11"/>
    <mergeCell ref="Z10:AA10"/>
    <mergeCell ref="L10:M10"/>
    <mergeCell ref="N10:O10"/>
    <mergeCell ref="P10:Q10"/>
    <mergeCell ref="R10:S10"/>
    <mergeCell ref="T10:U10"/>
    <mergeCell ref="V10:W10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6"/>
  <sheetViews>
    <sheetView zoomScale="80" zoomScaleNormal="80" workbookViewId="0">
      <selection activeCell="X8" sqref="X8"/>
    </sheetView>
  </sheetViews>
  <sheetFormatPr baseColWidth="10" defaultRowHeight="16.5" x14ac:dyDescent="0.3"/>
  <cols>
    <col min="1" max="1" width="3.42578125" style="18" customWidth="1"/>
    <col min="2" max="2" width="16.7109375" style="18" customWidth="1"/>
    <col min="3" max="3" width="13.42578125" style="18" customWidth="1"/>
    <col min="4" max="4" width="19.28515625" style="18" customWidth="1"/>
    <col min="5" max="5" width="45.5703125" style="18" customWidth="1"/>
    <col min="6" max="6" width="11.42578125" style="18" customWidth="1"/>
    <col min="7" max="7" width="10.5703125" style="18" customWidth="1"/>
    <col min="8" max="8" width="8.5703125" style="18" customWidth="1"/>
    <col min="9" max="9" width="6.7109375" style="18" customWidth="1"/>
    <col min="10" max="10" width="7.5703125" style="18" customWidth="1"/>
    <col min="11" max="11" width="7" style="18" customWidth="1"/>
    <col min="12" max="12" width="7.85546875" style="18" customWidth="1"/>
    <col min="13" max="13" width="7.7109375" style="18" customWidth="1"/>
    <col min="14" max="14" width="8.28515625" style="18" customWidth="1"/>
    <col min="15" max="15" width="7.5703125" style="18" customWidth="1"/>
    <col min="16" max="16" width="7.85546875" style="18" customWidth="1"/>
    <col min="17" max="17" width="6.85546875" style="18" customWidth="1"/>
    <col min="18" max="18" width="7.28515625" style="18" customWidth="1"/>
    <col min="19" max="19" width="7" style="18" customWidth="1"/>
    <col min="20" max="21" width="7.28515625" style="18" customWidth="1"/>
    <col min="22" max="22" width="7.42578125" style="18" customWidth="1"/>
    <col min="23" max="23" width="6.42578125" style="18" customWidth="1"/>
    <col min="24" max="24" width="7.85546875" style="18" customWidth="1"/>
    <col min="25" max="25" width="6.42578125" style="18" customWidth="1"/>
    <col min="26" max="26" width="10" style="18" customWidth="1"/>
    <col min="27" max="29" width="11.42578125" style="18"/>
    <col min="30" max="30" width="44.7109375" style="18" customWidth="1"/>
    <col min="31" max="31" width="34.28515625" style="18" customWidth="1"/>
    <col min="32" max="16384" width="11.42578125" style="18"/>
  </cols>
  <sheetData>
    <row r="1" spans="2:31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31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31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31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2:31" ht="17.25" x14ac:dyDescent="0.3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2:31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2:31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2:31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2:31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2:31" ht="17.25" customHeight="1" x14ac:dyDescent="0.3">
      <c r="B10" s="74" t="s">
        <v>4</v>
      </c>
      <c r="C10" s="74" t="s">
        <v>5</v>
      </c>
      <c r="D10" s="74" t="s">
        <v>6</v>
      </c>
      <c r="E10" s="68" t="s">
        <v>7</v>
      </c>
      <c r="F10" s="68" t="s">
        <v>23</v>
      </c>
      <c r="G10" s="68" t="s">
        <v>24</v>
      </c>
      <c r="H10" s="72" t="s">
        <v>0</v>
      </c>
      <c r="I10" s="73"/>
      <c r="J10" s="72" t="s">
        <v>1</v>
      </c>
      <c r="K10" s="73"/>
      <c r="L10" s="72" t="s">
        <v>2</v>
      </c>
      <c r="M10" s="73"/>
      <c r="N10" s="74" t="s">
        <v>17</v>
      </c>
      <c r="O10" s="74"/>
      <c r="P10" s="74" t="s">
        <v>18</v>
      </c>
      <c r="Q10" s="74"/>
      <c r="R10" s="74" t="s">
        <v>33</v>
      </c>
      <c r="S10" s="74"/>
      <c r="T10" s="72" t="s">
        <v>34</v>
      </c>
      <c r="U10" s="73"/>
      <c r="V10" s="70" t="s">
        <v>35</v>
      </c>
      <c r="W10" s="71"/>
      <c r="X10" s="70" t="s">
        <v>36</v>
      </c>
      <c r="Y10" s="71"/>
      <c r="Z10" s="68" t="s">
        <v>10</v>
      </c>
    </row>
    <row r="11" spans="2:31" ht="25.5" customHeight="1" x14ac:dyDescent="0.3">
      <c r="B11" s="74"/>
      <c r="C11" s="74"/>
      <c r="D11" s="74"/>
      <c r="E11" s="69"/>
      <c r="F11" s="69"/>
      <c r="G11" s="69"/>
      <c r="H11" s="20" t="s">
        <v>8</v>
      </c>
      <c r="I11" s="34" t="s">
        <v>9</v>
      </c>
      <c r="J11" s="20" t="s">
        <v>8</v>
      </c>
      <c r="K11" s="34" t="s">
        <v>9</v>
      </c>
      <c r="L11" s="20" t="s">
        <v>8</v>
      </c>
      <c r="M11" s="34" t="s">
        <v>9</v>
      </c>
      <c r="N11" s="21" t="s">
        <v>8</v>
      </c>
      <c r="O11" s="34" t="s">
        <v>9</v>
      </c>
      <c r="P11" s="21" t="s">
        <v>8</v>
      </c>
      <c r="Q11" s="34" t="s">
        <v>9</v>
      </c>
      <c r="R11" s="20" t="s">
        <v>8</v>
      </c>
      <c r="S11" s="34" t="s">
        <v>9</v>
      </c>
      <c r="T11" s="20" t="s">
        <v>8</v>
      </c>
      <c r="U11" s="34" t="s">
        <v>9</v>
      </c>
      <c r="V11" s="34" t="s">
        <v>8</v>
      </c>
      <c r="W11" s="34" t="s">
        <v>9</v>
      </c>
      <c r="X11" s="34" t="s">
        <v>8</v>
      </c>
      <c r="Y11" s="34" t="s">
        <v>9</v>
      </c>
      <c r="Z11" s="69"/>
    </row>
    <row r="12" spans="2:31" ht="58.9" customHeight="1" x14ac:dyDescent="0.3">
      <c r="B12" s="22" t="s">
        <v>11</v>
      </c>
      <c r="C12" s="22" t="s">
        <v>12</v>
      </c>
      <c r="D12" s="22" t="s">
        <v>13</v>
      </c>
      <c r="E12" s="23" t="s">
        <v>14</v>
      </c>
      <c r="F12" s="23" t="s">
        <v>19</v>
      </c>
      <c r="G12" s="23">
        <v>88</v>
      </c>
      <c r="H12" s="24">
        <v>8</v>
      </c>
      <c r="I12" s="25">
        <v>4</v>
      </c>
      <c r="J12" s="24">
        <v>8</v>
      </c>
      <c r="K12" s="25">
        <v>2</v>
      </c>
      <c r="L12" s="24">
        <v>8</v>
      </c>
      <c r="M12" s="25">
        <v>7</v>
      </c>
      <c r="N12" s="26">
        <v>8</v>
      </c>
      <c r="O12" s="23">
        <v>9</v>
      </c>
      <c r="P12" s="26">
        <v>8</v>
      </c>
      <c r="Q12" s="23">
        <v>7</v>
      </c>
      <c r="R12" s="27">
        <v>8</v>
      </c>
      <c r="S12" s="23">
        <v>17</v>
      </c>
      <c r="T12" s="27">
        <v>8</v>
      </c>
      <c r="U12" s="35">
        <v>17</v>
      </c>
      <c r="V12" s="27">
        <v>8</v>
      </c>
      <c r="W12" s="23">
        <v>8</v>
      </c>
      <c r="X12" s="27">
        <v>8</v>
      </c>
      <c r="Y12" s="23">
        <v>6</v>
      </c>
      <c r="Z12" s="28">
        <f>(I12+K12+M12+O12+Q12+S12+W12+Y12)/G12</f>
        <v>0.68181818181818177</v>
      </c>
      <c r="AD12" s="29"/>
      <c r="AE12" s="30"/>
    </row>
    <row r="13" spans="2:31" ht="102.6" customHeight="1" x14ac:dyDescent="0.3">
      <c r="B13" s="22" t="s">
        <v>11</v>
      </c>
      <c r="C13" s="22" t="s">
        <v>12</v>
      </c>
      <c r="D13" s="22" t="s">
        <v>13</v>
      </c>
      <c r="E13" s="31" t="s">
        <v>29</v>
      </c>
      <c r="F13" s="23" t="s">
        <v>27</v>
      </c>
      <c r="G13" s="23">
        <v>1200</v>
      </c>
      <c r="H13" s="27">
        <v>100</v>
      </c>
      <c r="I13" s="23">
        <v>21</v>
      </c>
      <c r="J13" s="27">
        <v>100</v>
      </c>
      <c r="K13" s="23">
        <v>30</v>
      </c>
      <c r="L13" s="27">
        <v>100</v>
      </c>
      <c r="M13" s="23">
        <v>60</v>
      </c>
      <c r="N13" s="26">
        <v>100</v>
      </c>
      <c r="O13" s="23">
        <v>49</v>
      </c>
      <c r="P13" s="26">
        <v>100</v>
      </c>
      <c r="Q13" s="23">
        <v>59</v>
      </c>
      <c r="R13" s="27">
        <v>100</v>
      </c>
      <c r="S13" s="23">
        <v>32</v>
      </c>
      <c r="T13" s="27">
        <v>100</v>
      </c>
      <c r="U13" s="35">
        <v>41</v>
      </c>
      <c r="V13" s="27">
        <v>100</v>
      </c>
      <c r="W13" s="23">
        <v>239</v>
      </c>
      <c r="X13" s="27">
        <v>100</v>
      </c>
      <c r="Y13" s="23">
        <v>33</v>
      </c>
      <c r="Z13" s="28">
        <f t="shared" ref="Z13:Z16" si="0">(I13+K13+M13+O13+Q13+S13+W13+Y13)/G13</f>
        <v>0.43583333333333335</v>
      </c>
      <c r="AD13" s="29"/>
      <c r="AE13" s="29"/>
    </row>
    <row r="14" spans="2:31" ht="34.5" x14ac:dyDescent="0.3">
      <c r="B14" s="22" t="s">
        <v>20</v>
      </c>
      <c r="C14" s="22" t="s">
        <v>12</v>
      </c>
      <c r="D14" s="22" t="s">
        <v>13</v>
      </c>
      <c r="E14" s="31" t="s">
        <v>32</v>
      </c>
      <c r="F14" s="25" t="s">
        <v>26</v>
      </c>
      <c r="G14" s="25">
        <v>120</v>
      </c>
      <c r="H14" s="24">
        <v>10</v>
      </c>
      <c r="I14" s="25">
        <v>3</v>
      </c>
      <c r="J14" s="24">
        <v>10</v>
      </c>
      <c r="K14" s="25">
        <v>4</v>
      </c>
      <c r="L14" s="24">
        <v>10</v>
      </c>
      <c r="M14" s="25">
        <v>2</v>
      </c>
      <c r="N14" s="32">
        <v>10</v>
      </c>
      <c r="O14" s="25">
        <v>4</v>
      </c>
      <c r="P14" s="32">
        <v>10</v>
      </c>
      <c r="Q14" s="25">
        <v>5</v>
      </c>
      <c r="R14" s="24">
        <v>10</v>
      </c>
      <c r="S14" s="25">
        <v>4</v>
      </c>
      <c r="T14" s="24">
        <v>10</v>
      </c>
      <c r="U14" s="36">
        <v>3</v>
      </c>
      <c r="V14" s="24">
        <v>10</v>
      </c>
      <c r="W14" s="25">
        <v>9</v>
      </c>
      <c r="X14" s="24">
        <v>10</v>
      </c>
      <c r="Y14" s="25">
        <v>9</v>
      </c>
      <c r="Z14" s="28">
        <f t="shared" si="0"/>
        <v>0.33333333333333331</v>
      </c>
      <c r="AD14" s="29"/>
      <c r="AE14" s="29"/>
    </row>
    <row r="15" spans="2:31" ht="66" customHeight="1" x14ac:dyDescent="0.3">
      <c r="B15" s="22" t="s">
        <v>21</v>
      </c>
      <c r="C15" s="22" t="s">
        <v>12</v>
      </c>
      <c r="D15" s="22" t="s">
        <v>13</v>
      </c>
      <c r="E15" s="31" t="s">
        <v>30</v>
      </c>
      <c r="F15" s="25" t="s">
        <v>25</v>
      </c>
      <c r="G15" s="25">
        <v>33</v>
      </c>
      <c r="H15" s="24">
        <v>4</v>
      </c>
      <c r="I15" s="25">
        <v>0</v>
      </c>
      <c r="J15" s="24">
        <v>4</v>
      </c>
      <c r="K15" s="25">
        <v>0</v>
      </c>
      <c r="L15" s="24">
        <v>4</v>
      </c>
      <c r="M15" s="25">
        <v>1</v>
      </c>
      <c r="N15" s="32">
        <v>4</v>
      </c>
      <c r="O15" s="25">
        <v>0</v>
      </c>
      <c r="P15" s="32">
        <v>4</v>
      </c>
      <c r="Q15" s="25">
        <v>0</v>
      </c>
      <c r="R15" s="24">
        <v>4</v>
      </c>
      <c r="S15" s="25">
        <v>0</v>
      </c>
      <c r="T15" s="24">
        <v>4</v>
      </c>
      <c r="U15" s="36">
        <v>1</v>
      </c>
      <c r="V15" s="24">
        <v>4</v>
      </c>
      <c r="W15" s="25">
        <v>1</v>
      </c>
      <c r="X15" s="24">
        <v>4</v>
      </c>
      <c r="Y15" s="25">
        <v>1</v>
      </c>
      <c r="Z15" s="28">
        <f t="shared" si="0"/>
        <v>9.0909090909090912E-2</v>
      </c>
      <c r="AD15" s="29"/>
      <c r="AE15" s="29"/>
    </row>
    <row r="16" spans="2:31" ht="66.75" customHeight="1" x14ac:dyDescent="0.3">
      <c r="B16" s="22" t="s">
        <v>22</v>
      </c>
      <c r="C16" s="22" t="s">
        <v>12</v>
      </c>
      <c r="D16" s="22" t="s">
        <v>13</v>
      </c>
      <c r="E16" s="31" t="s">
        <v>31</v>
      </c>
      <c r="F16" s="25" t="s">
        <v>25</v>
      </c>
      <c r="G16" s="25">
        <v>120</v>
      </c>
      <c r="H16" s="24">
        <v>10</v>
      </c>
      <c r="I16" s="25">
        <v>6</v>
      </c>
      <c r="J16" s="24">
        <v>10</v>
      </c>
      <c r="K16" s="25">
        <v>6</v>
      </c>
      <c r="L16" s="24">
        <v>10</v>
      </c>
      <c r="M16" s="25">
        <v>6</v>
      </c>
      <c r="N16" s="32">
        <v>10</v>
      </c>
      <c r="O16" s="25">
        <v>12</v>
      </c>
      <c r="P16" s="32">
        <v>10</v>
      </c>
      <c r="Q16" s="25">
        <v>12</v>
      </c>
      <c r="R16" s="24">
        <v>10</v>
      </c>
      <c r="S16" s="25">
        <v>8</v>
      </c>
      <c r="T16" s="24">
        <v>10</v>
      </c>
      <c r="U16" s="36">
        <v>9</v>
      </c>
      <c r="V16" s="24">
        <v>10</v>
      </c>
      <c r="W16" s="25">
        <v>10</v>
      </c>
      <c r="X16" s="24">
        <v>10</v>
      </c>
      <c r="Y16" s="25">
        <v>10</v>
      </c>
      <c r="Z16" s="28">
        <f t="shared" si="0"/>
        <v>0.58333333333333337</v>
      </c>
      <c r="AA16" s="38">
        <f>AVERAGE(Z12:Z16)</f>
        <v>0.4250454545454545</v>
      </c>
      <c r="AD16" s="29"/>
      <c r="AE16" s="29"/>
    </row>
  </sheetData>
  <mergeCells count="18">
    <mergeCell ref="B4:Z4"/>
    <mergeCell ref="B5:Z5"/>
    <mergeCell ref="B10:B11"/>
    <mergeCell ref="C10:C11"/>
    <mergeCell ref="D10:D11"/>
    <mergeCell ref="E10:E11"/>
    <mergeCell ref="F10:F11"/>
    <mergeCell ref="G10:G11"/>
    <mergeCell ref="H10:I10"/>
    <mergeCell ref="J10:K10"/>
    <mergeCell ref="Z10:Z11"/>
    <mergeCell ref="X10:Y10"/>
    <mergeCell ref="L10:M10"/>
    <mergeCell ref="N10:O10"/>
    <mergeCell ref="P10:Q10"/>
    <mergeCell ref="R10:S10"/>
    <mergeCell ref="T10:U10"/>
    <mergeCell ref="V10:W10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7"/>
  <sheetViews>
    <sheetView zoomScale="80" zoomScaleNormal="80" workbookViewId="0">
      <selection activeCell="D21" sqref="D21"/>
    </sheetView>
  </sheetViews>
  <sheetFormatPr baseColWidth="10" defaultRowHeight="16.5" x14ac:dyDescent="0.3"/>
  <cols>
    <col min="1" max="1" width="3.42578125" style="18" customWidth="1"/>
    <col min="2" max="2" width="16.7109375" style="18" customWidth="1"/>
    <col min="3" max="3" width="13.42578125" style="18" customWidth="1"/>
    <col min="4" max="4" width="19.28515625" style="18" customWidth="1"/>
    <col min="5" max="5" width="45.5703125" style="18" customWidth="1"/>
    <col min="6" max="6" width="11.42578125" style="18" customWidth="1"/>
    <col min="7" max="7" width="10.5703125" style="18" customWidth="1"/>
    <col min="8" max="8" width="8.5703125" style="18" customWidth="1"/>
    <col min="9" max="9" width="6.7109375" style="18" customWidth="1"/>
    <col min="10" max="10" width="7.5703125" style="18" customWidth="1"/>
    <col min="11" max="11" width="7" style="18" customWidth="1"/>
    <col min="12" max="12" width="7.85546875" style="18" customWidth="1"/>
    <col min="13" max="13" width="7.7109375" style="18" customWidth="1"/>
    <col min="14" max="14" width="8.28515625" style="18" customWidth="1"/>
    <col min="15" max="15" width="7.5703125" style="18" customWidth="1"/>
    <col min="16" max="16" width="7.85546875" style="18" customWidth="1"/>
    <col min="17" max="17" width="6.85546875" style="18" customWidth="1"/>
    <col min="18" max="18" width="7.28515625" style="18" customWidth="1"/>
    <col min="19" max="19" width="7" style="18" customWidth="1"/>
    <col min="20" max="21" width="7.28515625" style="18" customWidth="1"/>
    <col min="22" max="22" width="7.42578125" style="18" customWidth="1"/>
    <col min="23" max="23" width="6.42578125" style="18" customWidth="1"/>
    <col min="24" max="24" width="10" style="18" customWidth="1"/>
    <col min="25" max="27" width="11.42578125" style="18"/>
    <col min="28" max="28" width="44.7109375" style="18" customWidth="1"/>
    <col min="29" max="29" width="34.28515625" style="18" customWidth="1"/>
    <col min="30" max="16384" width="11.42578125" style="18"/>
  </cols>
  <sheetData>
    <row r="1" spans="2:29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2:29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2:29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2:29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2:29" ht="17.25" x14ac:dyDescent="0.3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2:29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2:29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2:29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2:29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2:29" ht="17.25" x14ac:dyDescent="0.3"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2:29" ht="17.25" customHeight="1" x14ac:dyDescent="0.3">
      <c r="B11" s="74" t="s">
        <v>4</v>
      </c>
      <c r="C11" s="74" t="s">
        <v>5</v>
      </c>
      <c r="D11" s="74" t="s">
        <v>6</v>
      </c>
      <c r="E11" s="68" t="s">
        <v>7</v>
      </c>
      <c r="F11" s="68" t="s">
        <v>23</v>
      </c>
      <c r="G11" s="68" t="s">
        <v>24</v>
      </c>
      <c r="H11" s="72" t="s">
        <v>0</v>
      </c>
      <c r="I11" s="73"/>
      <c r="J11" s="72" t="s">
        <v>1</v>
      </c>
      <c r="K11" s="73"/>
      <c r="L11" s="72" t="s">
        <v>2</v>
      </c>
      <c r="M11" s="73"/>
      <c r="N11" s="74" t="s">
        <v>17</v>
      </c>
      <c r="O11" s="74"/>
      <c r="P11" s="74" t="s">
        <v>18</v>
      </c>
      <c r="Q11" s="74"/>
      <c r="R11" s="74" t="s">
        <v>33</v>
      </c>
      <c r="S11" s="74"/>
      <c r="T11" s="72" t="s">
        <v>34</v>
      </c>
      <c r="U11" s="73"/>
      <c r="V11" s="70" t="s">
        <v>35</v>
      </c>
      <c r="W11" s="71"/>
      <c r="X11" s="68" t="s">
        <v>10</v>
      </c>
    </row>
    <row r="12" spans="2:29" ht="25.5" customHeight="1" x14ac:dyDescent="0.3">
      <c r="B12" s="74"/>
      <c r="C12" s="74"/>
      <c r="D12" s="74"/>
      <c r="E12" s="69"/>
      <c r="F12" s="69"/>
      <c r="G12" s="69"/>
      <c r="H12" s="20" t="s">
        <v>8</v>
      </c>
      <c r="I12" s="33" t="s">
        <v>9</v>
      </c>
      <c r="J12" s="20" t="s">
        <v>8</v>
      </c>
      <c r="K12" s="33" t="s">
        <v>9</v>
      </c>
      <c r="L12" s="20" t="s">
        <v>8</v>
      </c>
      <c r="M12" s="33" t="s">
        <v>9</v>
      </c>
      <c r="N12" s="21" t="s">
        <v>8</v>
      </c>
      <c r="O12" s="33" t="s">
        <v>9</v>
      </c>
      <c r="P12" s="21" t="s">
        <v>8</v>
      </c>
      <c r="Q12" s="33" t="s">
        <v>9</v>
      </c>
      <c r="R12" s="20" t="s">
        <v>8</v>
      </c>
      <c r="S12" s="33" t="s">
        <v>9</v>
      </c>
      <c r="T12" s="20" t="s">
        <v>8</v>
      </c>
      <c r="U12" s="33" t="s">
        <v>9</v>
      </c>
      <c r="V12" s="33" t="s">
        <v>8</v>
      </c>
      <c r="W12" s="33" t="s">
        <v>9</v>
      </c>
      <c r="X12" s="69"/>
    </row>
    <row r="13" spans="2:29" ht="58.9" customHeight="1" x14ac:dyDescent="0.3">
      <c r="B13" s="22" t="s">
        <v>11</v>
      </c>
      <c r="C13" s="22" t="s">
        <v>12</v>
      </c>
      <c r="D13" s="22" t="s">
        <v>13</v>
      </c>
      <c r="E13" s="23" t="s">
        <v>14</v>
      </c>
      <c r="F13" s="23" t="s">
        <v>19</v>
      </c>
      <c r="G13" s="23">
        <v>88</v>
      </c>
      <c r="H13" s="24">
        <v>8</v>
      </c>
      <c r="I13" s="25">
        <v>4</v>
      </c>
      <c r="J13" s="24">
        <v>8</v>
      </c>
      <c r="K13" s="25">
        <v>2</v>
      </c>
      <c r="L13" s="24">
        <v>8</v>
      </c>
      <c r="M13" s="25">
        <v>7</v>
      </c>
      <c r="N13" s="26">
        <v>8</v>
      </c>
      <c r="O13" s="23">
        <v>9</v>
      </c>
      <c r="P13" s="26">
        <v>8</v>
      </c>
      <c r="Q13" s="23">
        <v>7</v>
      </c>
      <c r="R13" s="27">
        <v>8</v>
      </c>
      <c r="S13" s="23">
        <v>17</v>
      </c>
      <c r="T13" s="27">
        <v>8</v>
      </c>
      <c r="U13" s="35">
        <v>17</v>
      </c>
      <c r="V13" s="27">
        <v>8</v>
      </c>
      <c r="W13" s="23">
        <v>8</v>
      </c>
      <c r="X13" s="28">
        <f>(I13+K13+M13+O13+Q13+S13+W13)/G13</f>
        <v>0.61363636363636365</v>
      </c>
      <c r="AB13" s="29"/>
      <c r="AC13" s="30"/>
    </row>
    <row r="14" spans="2:29" ht="102.6" customHeight="1" x14ac:dyDescent="0.3">
      <c r="B14" s="22" t="s">
        <v>11</v>
      </c>
      <c r="C14" s="22" t="s">
        <v>12</v>
      </c>
      <c r="D14" s="22" t="s">
        <v>13</v>
      </c>
      <c r="E14" s="31" t="s">
        <v>29</v>
      </c>
      <c r="F14" s="23" t="s">
        <v>27</v>
      </c>
      <c r="G14" s="23">
        <v>1200</v>
      </c>
      <c r="H14" s="27">
        <v>100</v>
      </c>
      <c r="I14" s="23">
        <v>21</v>
      </c>
      <c r="J14" s="27">
        <v>100</v>
      </c>
      <c r="K14" s="23">
        <v>30</v>
      </c>
      <c r="L14" s="27">
        <v>100</v>
      </c>
      <c r="M14" s="23">
        <v>60</v>
      </c>
      <c r="N14" s="26">
        <v>100</v>
      </c>
      <c r="O14" s="23">
        <v>49</v>
      </c>
      <c r="P14" s="26">
        <v>100</v>
      </c>
      <c r="Q14" s="23">
        <v>59</v>
      </c>
      <c r="R14" s="27">
        <v>100</v>
      </c>
      <c r="S14" s="23">
        <v>32</v>
      </c>
      <c r="T14" s="27">
        <v>100</v>
      </c>
      <c r="U14" s="35">
        <v>41</v>
      </c>
      <c r="V14" s="27">
        <v>100</v>
      </c>
      <c r="W14" s="23">
        <v>239</v>
      </c>
      <c r="X14" s="28">
        <f>(I14+K14+M14+O14+Q14+S14+W14)/G14</f>
        <v>0.40833333333333333</v>
      </c>
      <c r="AB14" s="29"/>
      <c r="AC14" s="29"/>
    </row>
    <row r="15" spans="2:29" ht="34.5" x14ac:dyDescent="0.3">
      <c r="B15" s="22" t="s">
        <v>20</v>
      </c>
      <c r="C15" s="22" t="s">
        <v>12</v>
      </c>
      <c r="D15" s="22" t="s">
        <v>13</v>
      </c>
      <c r="E15" s="31" t="s">
        <v>32</v>
      </c>
      <c r="F15" s="25" t="s">
        <v>26</v>
      </c>
      <c r="G15" s="25">
        <v>120</v>
      </c>
      <c r="H15" s="24">
        <v>10</v>
      </c>
      <c r="I15" s="25">
        <v>3</v>
      </c>
      <c r="J15" s="24">
        <v>10</v>
      </c>
      <c r="K15" s="25">
        <v>4</v>
      </c>
      <c r="L15" s="24">
        <v>10</v>
      </c>
      <c r="M15" s="25">
        <v>2</v>
      </c>
      <c r="N15" s="32">
        <v>10</v>
      </c>
      <c r="O15" s="25">
        <v>4</v>
      </c>
      <c r="P15" s="32">
        <v>10</v>
      </c>
      <c r="Q15" s="25">
        <v>5</v>
      </c>
      <c r="R15" s="24">
        <v>10</v>
      </c>
      <c r="S15" s="25">
        <v>4</v>
      </c>
      <c r="T15" s="24">
        <v>10</v>
      </c>
      <c r="U15" s="36">
        <v>3</v>
      </c>
      <c r="V15" s="24">
        <v>10</v>
      </c>
      <c r="W15" s="25">
        <v>9</v>
      </c>
      <c r="X15" s="28">
        <f>(I15+K15+M15+O15+Q15+S15+W15)/G15</f>
        <v>0.25833333333333336</v>
      </c>
      <c r="AB15" s="29"/>
      <c r="AC15" s="29"/>
    </row>
    <row r="16" spans="2:29" ht="66" customHeight="1" x14ac:dyDescent="0.3">
      <c r="B16" s="22" t="s">
        <v>21</v>
      </c>
      <c r="C16" s="22" t="s">
        <v>12</v>
      </c>
      <c r="D16" s="22" t="s">
        <v>13</v>
      </c>
      <c r="E16" s="31" t="s">
        <v>30</v>
      </c>
      <c r="F16" s="25" t="s">
        <v>25</v>
      </c>
      <c r="G16" s="25">
        <v>33</v>
      </c>
      <c r="H16" s="24">
        <v>4</v>
      </c>
      <c r="I16" s="25">
        <v>0</v>
      </c>
      <c r="J16" s="24">
        <v>4</v>
      </c>
      <c r="K16" s="25">
        <v>0</v>
      </c>
      <c r="L16" s="24">
        <v>4</v>
      </c>
      <c r="M16" s="25">
        <v>1</v>
      </c>
      <c r="N16" s="32">
        <v>4</v>
      </c>
      <c r="O16" s="25">
        <v>0</v>
      </c>
      <c r="P16" s="32">
        <v>4</v>
      </c>
      <c r="Q16" s="25">
        <v>0</v>
      </c>
      <c r="R16" s="24">
        <v>4</v>
      </c>
      <c r="S16" s="25">
        <v>0</v>
      </c>
      <c r="T16" s="24">
        <v>4</v>
      </c>
      <c r="U16" s="36">
        <v>1</v>
      </c>
      <c r="V16" s="24">
        <v>4</v>
      </c>
      <c r="W16" s="25">
        <v>1</v>
      </c>
      <c r="X16" s="28">
        <f>(I16+K16+M16+O16+Q16+S16+W16)/G16</f>
        <v>6.0606060606060608E-2</v>
      </c>
      <c r="AB16" s="29"/>
      <c r="AC16" s="29"/>
    </row>
    <row r="17" spans="2:29" ht="66.75" customHeight="1" x14ac:dyDescent="0.3">
      <c r="B17" s="22" t="s">
        <v>22</v>
      </c>
      <c r="C17" s="22" t="s">
        <v>12</v>
      </c>
      <c r="D17" s="22" t="s">
        <v>13</v>
      </c>
      <c r="E17" s="31" t="s">
        <v>31</v>
      </c>
      <c r="F17" s="25" t="s">
        <v>25</v>
      </c>
      <c r="G17" s="25">
        <v>120</v>
      </c>
      <c r="H17" s="24">
        <v>10</v>
      </c>
      <c r="I17" s="25">
        <v>6</v>
      </c>
      <c r="J17" s="24">
        <v>10</v>
      </c>
      <c r="K17" s="25">
        <v>6</v>
      </c>
      <c r="L17" s="24">
        <v>10</v>
      </c>
      <c r="M17" s="25">
        <v>6</v>
      </c>
      <c r="N17" s="32">
        <v>10</v>
      </c>
      <c r="O17" s="25">
        <v>12</v>
      </c>
      <c r="P17" s="32">
        <v>10</v>
      </c>
      <c r="Q17" s="25">
        <v>12</v>
      </c>
      <c r="R17" s="24">
        <v>10</v>
      </c>
      <c r="S17" s="25">
        <v>8</v>
      </c>
      <c r="T17" s="24">
        <v>10</v>
      </c>
      <c r="U17" s="36">
        <v>9</v>
      </c>
      <c r="V17" s="24">
        <v>10</v>
      </c>
      <c r="W17" s="25">
        <v>10</v>
      </c>
      <c r="X17" s="28">
        <f>(I17+K17+M17+O17+Q17+S17+W17)/G17</f>
        <v>0.5</v>
      </c>
      <c r="AB17" s="29"/>
      <c r="AC17" s="29"/>
    </row>
  </sheetData>
  <mergeCells count="17">
    <mergeCell ref="T11:U11"/>
    <mergeCell ref="V11:W11"/>
    <mergeCell ref="B4:X4"/>
    <mergeCell ref="B5:X5"/>
    <mergeCell ref="B11:B12"/>
    <mergeCell ref="C11:C12"/>
    <mergeCell ref="D11:D12"/>
    <mergeCell ref="E11:E12"/>
    <mergeCell ref="F11:F12"/>
    <mergeCell ref="G11:G12"/>
    <mergeCell ref="H11:I11"/>
    <mergeCell ref="J11:K11"/>
    <mergeCell ref="L11:M11"/>
    <mergeCell ref="N11:O11"/>
    <mergeCell ref="P11:Q11"/>
    <mergeCell ref="R11:S11"/>
    <mergeCell ref="X11:X12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7"/>
  <sheetViews>
    <sheetView zoomScale="80" zoomScaleNormal="80" workbookViewId="0">
      <selection activeCell="D22" sqref="D22"/>
    </sheetView>
  </sheetViews>
  <sheetFormatPr baseColWidth="10" defaultRowHeight="16.5" x14ac:dyDescent="0.3"/>
  <cols>
    <col min="1" max="1" width="3.42578125" style="18" customWidth="1"/>
    <col min="2" max="2" width="16.85546875" style="18" customWidth="1"/>
    <col min="3" max="3" width="13.42578125" style="18" customWidth="1"/>
    <col min="4" max="4" width="19.28515625" style="18" customWidth="1"/>
    <col min="5" max="5" width="45.5703125" style="18" customWidth="1"/>
    <col min="6" max="6" width="11.42578125" style="18" customWidth="1"/>
    <col min="7" max="7" width="10.5703125" style="18" customWidth="1"/>
    <col min="8" max="8" width="8.5703125" style="18" customWidth="1"/>
    <col min="9" max="9" width="6.7109375" style="18" customWidth="1"/>
    <col min="10" max="10" width="7.5703125" style="18" customWidth="1"/>
    <col min="11" max="11" width="7" style="18" customWidth="1"/>
    <col min="12" max="12" width="7.85546875" style="18" customWidth="1"/>
    <col min="13" max="13" width="7.7109375" style="18" customWidth="1"/>
    <col min="14" max="14" width="8.28515625" style="18" customWidth="1"/>
    <col min="15" max="15" width="7.5703125" style="18" customWidth="1"/>
    <col min="16" max="16" width="7.85546875" style="18" customWidth="1"/>
    <col min="17" max="17" width="6.85546875" style="18" customWidth="1"/>
    <col min="18" max="18" width="7.28515625" style="18" customWidth="1"/>
    <col min="19" max="19" width="7" style="18" customWidth="1"/>
    <col min="20" max="20" width="7.28515625" style="18" customWidth="1"/>
    <col min="21" max="21" width="7" style="18" customWidth="1"/>
    <col min="22" max="22" width="10.42578125" style="18" customWidth="1"/>
    <col min="23" max="25" width="11.42578125" style="18"/>
    <col min="26" max="26" width="44.7109375" style="18" customWidth="1"/>
    <col min="27" max="27" width="34.28515625" style="18" customWidth="1"/>
    <col min="28" max="16384" width="11.42578125" style="18"/>
  </cols>
  <sheetData>
    <row r="1" spans="2:27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  <c r="U1" s="16"/>
      <c r="V1" s="16"/>
    </row>
    <row r="2" spans="2:27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  <c r="U2" s="16"/>
      <c r="V2" s="16"/>
    </row>
    <row r="3" spans="2:27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</row>
    <row r="4" spans="2:27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2:27" ht="17.25" x14ac:dyDescent="0.3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2:27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  <c r="U6" s="16"/>
      <c r="V6" s="16"/>
    </row>
    <row r="7" spans="2:27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  <c r="U7" s="16"/>
      <c r="V7" s="16"/>
    </row>
    <row r="8" spans="2:27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  <c r="U8" s="16"/>
      <c r="V8" s="16"/>
    </row>
    <row r="9" spans="2:27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</row>
    <row r="10" spans="2:27" ht="17.25" x14ac:dyDescent="0.3"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6"/>
      <c r="O10" s="16"/>
      <c r="P10" s="16"/>
      <c r="Q10" s="16"/>
      <c r="R10" s="16"/>
      <c r="S10" s="16"/>
      <c r="T10" s="16"/>
      <c r="U10" s="16"/>
      <c r="V10" s="16"/>
    </row>
    <row r="11" spans="2:27" ht="17.25" customHeight="1" x14ac:dyDescent="0.3">
      <c r="B11" s="74" t="s">
        <v>4</v>
      </c>
      <c r="C11" s="74" t="s">
        <v>5</v>
      </c>
      <c r="D11" s="74" t="s">
        <v>6</v>
      </c>
      <c r="E11" s="68" t="s">
        <v>7</v>
      </c>
      <c r="F11" s="68" t="s">
        <v>23</v>
      </c>
      <c r="G11" s="68" t="s">
        <v>24</v>
      </c>
      <c r="H11" s="72" t="s">
        <v>0</v>
      </c>
      <c r="I11" s="73"/>
      <c r="J11" s="72" t="s">
        <v>1</v>
      </c>
      <c r="K11" s="73"/>
      <c r="L11" s="72" t="s">
        <v>2</v>
      </c>
      <c r="M11" s="73"/>
      <c r="N11" s="74" t="s">
        <v>17</v>
      </c>
      <c r="O11" s="74"/>
      <c r="P11" s="74" t="s">
        <v>18</v>
      </c>
      <c r="Q11" s="74"/>
      <c r="R11" s="74" t="s">
        <v>33</v>
      </c>
      <c r="S11" s="74"/>
      <c r="T11" s="74" t="s">
        <v>34</v>
      </c>
      <c r="U11" s="74"/>
      <c r="V11" s="68" t="s">
        <v>10</v>
      </c>
    </row>
    <row r="12" spans="2:27" ht="17.25" x14ac:dyDescent="0.3">
      <c r="B12" s="74"/>
      <c r="C12" s="74"/>
      <c r="D12" s="74"/>
      <c r="E12" s="69"/>
      <c r="F12" s="69"/>
      <c r="G12" s="69"/>
      <c r="H12" s="20" t="s">
        <v>8</v>
      </c>
      <c r="I12" s="19" t="s">
        <v>9</v>
      </c>
      <c r="J12" s="20" t="s">
        <v>8</v>
      </c>
      <c r="K12" s="19" t="s">
        <v>9</v>
      </c>
      <c r="L12" s="20" t="s">
        <v>8</v>
      </c>
      <c r="M12" s="19" t="s">
        <v>9</v>
      </c>
      <c r="N12" s="21" t="s">
        <v>8</v>
      </c>
      <c r="O12" s="19" t="s">
        <v>9</v>
      </c>
      <c r="P12" s="21" t="s">
        <v>8</v>
      </c>
      <c r="Q12" s="19" t="s">
        <v>9</v>
      </c>
      <c r="R12" s="20" t="s">
        <v>8</v>
      </c>
      <c r="S12" s="19" t="s">
        <v>9</v>
      </c>
      <c r="T12" s="20" t="s">
        <v>8</v>
      </c>
      <c r="U12" s="19" t="s">
        <v>9</v>
      </c>
      <c r="V12" s="69"/>
    </row>
    <row r="13" spans="2:27" ht="58.9" customHeight="1" x14ac:dyDescent="0.3">
      <c r="B13" s="22" t="s">
        <v>11</v>
      </c>
      <c r="C13" s="22" t="s">
        <v>12</v>
      </c>
      <c r="D13" s="22" t="s">
        <v>13</v>
      </c>
      <c r="E13" s="23" t="s">
        <v>14</v>
      </c>
      <c r="F13" s="23" t="s">
        <v>19</v>
      </c>
      <c r="G13" s="23">
        <v>88</v>
      </c>
      <c r="H13" s="24">
        <v>8</v>
      </c>
      <c r="I13" s="25">
        <v>4</v>
      </c>
      <c r="J13" s="24">
        <v>8</v>
      </c>
      <c r="K13" s="25">
        <v>2</v>
      </c>
      <c r="L13" s="24">
        <v>8</v>
      </c>
      <c r="M13" s="25">
        <v>7</v>
      </c>
      <c r="N13" s="26">
        <v>8</v>
      </c>
      <c r="O13" s="23">
        <v>9</v>
      </c>
      <c r="P13" s="26">
        <v>8</v>
      </c>
      <c r="Q13" s="23">
        <v>7</v>
      </c>
      <c r="R13" s="27">
        <v>8</v>
      </c>
      <c r="S13" s="23">
        <v>17</v>
      </c>
      <c r="T13" s="27">
        <v>8</v>
      </c>
      <c r="U13" s="23">
        <v>13</v>
      </c>
      <c r="V13" s="28">
        <f>(I13+K13+M13+O13+Q13+S13+U13)/G13</f>
        <v>0.67045454545454541</v>
      </c>
      <c r="Z13" s="29"/>
      <c r="AA13" s="30"/>
    </row>
    <row r="14" spans="2:27" ht="102.6" customHeight="1" x14ac:dyDescent="0.3">
      <c r="B14" s="22" t="s">
        <v>11</v>
      </c>
      <c r="C14" s="22" t="s">
        <v>12</v>
      </c>
      <c r="D14" s="22" t="s">
        <v>13</v>
      </c>
      <c r="E14" s="31" t="s">
        <v>29</v>
      </c>
      <c r="F14" s="23" t="s">
        <v>27</v>
      </c>
      <c r="G14" s="23">
        <v>1200</v>
      </c>
      <c r="H14" s="27">
        <v>100</v>
      </c>
      <c r="I14" s="23">
        <v>21</v>
      </c>
      <c r="J14" s="27">
        <v>100</v>
      </c>
      <c r="K14" s="23">
        <v>30</v>
      </c>
      <c r="L14" s="27">
        <v>100</v>
      </c>
      <c r="M14" s="23">
        <v>60</v>
      </c>
      <c r="N14" s="26">
        <v>100</v>
      </c>
      <c r="O14" s="23">
        <v>49</v>
      </c>
      <c r="P14" s="26">
        <v>100</v>
      </c>
      <c r="Q14" s="23">
        <v>59</v>
      </c>
      <c r="R14" s="27">
        <v>100</v>
      </c>
      <c r="S14" s="23">
        <v>32</v>
      </c>
      <c r="T14" s="27">
        <v>100</v>
      </c>
      <c r="U14" s="23">
        <v>41</v>
      </c>
      <c r="V14" s="28">
        <f t="shared" ref="V14:V17" si="0">(I14+K14+M14+O14+Q14+S14+U14)/G14</f>
        <v>0.24333333333333335</v>
      </c>
      <c r="Z14" s="29"/>
      <c r="AA14" s="29"/>
    </row>
    <row r="15" spans="2:27" ht="34.5" x14ac:dyDescent="0.3">
      <c r="B15" s="22" t="s">
        <v>20</v>
      </c>
      <c r="C15" s="22" t="s">
        <v>12</v>
      </c>
      <c r="D15" s="22" t="s">
        <v>13</v>
      </c>
      <c r="E15" s="31" t="s">
        <v>32</v>
      </c>
      <c r="F15" s="25" t="s">
        <v>26</v>
      </c>
      <c r="G15" s="25">
        <v>120</v>
      </c>
      <c r="H15" s="24">
        <v>10</v>
      </c>
      <c r="I15" s="25">
        <v>3</v>
      </c>
      <c r="J15" s="24">
        <v>10</v>
      </c>
      <c r="K15" s="25">
        <v>4</v>
      </c>
      <c r="L15" s="24">
        <v>10</v>
      </c>
      <c r="M15" s="25">
        <v>2</v>
      </c>
      <c r="N15" s="32">
        <v>10</v>
      </c>
      <c r="O15" s="25">
        <v>4</v>
      </c>
      <c r="P15" s="32">
        <v>10</v>
      </c>
      <c r="Q15" s="25">
        <v>5</v>
      </c>
      <c r="R15" s="24">
        <v>10</v>
      </c>
      <c r="S15" s="25">
        <v>4</v>
      </c>
      <c r="T15" s="24">
        <v>10</v>
      </c>
      <c r="U15" s="25">
        <v>3</v>
      </c>
      <c r="V15" s="28">
        <f t="shared" si="0"/>
        <v>0.20833333333333334</v>
      </c>
      <c r="Z15" s="29"/>
      <c r="AA15" s="29"/>
    </row>
    <row r="16" spans="2:27" ht="66" customHeight="1" x14ac:dyDescent="0.3">
      <c r="B16" s="22" t="s">
        <v>21</v>
      </c>
      <c r="C16" s="22" t="s">
        <v>12</v>
      </c>
      <c r="D16" s="22" t="s">
        <v>13</v>
      </c>
      <c r="E16" s="31" t="s">
        <v>30</v>
      </c>
      <c r="F16" s="25" t="s">
        <v>25</v>
      </c>
      <c r="G16" s="25">
        <v>33</v>
      </c>
      <c r="H16" s="24">
        <v>4</v>
      </c>
      <c r="I16" s="25">
        <v>0</v>
      </c>
      <c r="J16" s="24">
        <v>4</v>
      </c>
      <c r="K16" s="25">
        <v>0</v>
      </c>
      <c r="L16" s="24">
        <v>4</v>
      </c>
      <c r="M16" s="25">
        <v>1</v>
      </c>
      <c r="N16" s="32">
        <v>4</v>
      </c>
      <c r="O16" s="25">
        <v>0</v>
      </c>
      <c r="P16" s="32">
        <v>4</v>
      </c>
      <c r="Q16" s="25">
        <v>0</v>
      </c>
      <c r="R16" s="24">
        <v>4</v>
      </c>
      <c r="S16" s="25">
        <v>0</v>
      </c>
      <c r="T16" s="24">
        <v>4</v>
      </c>
      <c r="U16" s="25">
        <v>1</v>
      </c>
      <c r="V16" s="28">
        <f t="shared" si="0"/>
        <v>6.0606060606060608E-2</v>
      </c>
      <c r="Z16" s="29"/>
      <c r="AA16" s="29"/>
    </row>
    <row r="17" spans="2:27" ht="66.75" customHeight="1" x14ac:dyDescent="0.3">
      <c r="B17" s="22" t="s">
        <v>22</v>
      </c>
      <c r="C17" s="22" t="s">
        <v>12</v>
      </c>
      <c r="D17" s="22" t="s">
        <v>13</v>
      </c>
      <c r="E17" s="31" t="s">
        <v>31</v>
      </c>
      <c r="F17" s="25" t="s">
        <v>25</v>
      </c>
      <c r="G17" s="25">
        <v>120</v>
      </c>
      <c r="H17" s="24">
        <v>10</v>
      </c>
      <c r="I17" s="25">
        <v>6</v>
      </c>
      <c r="J17" s="24">
        <v>10</v>
      </c>
      <c r="K17" s="25">
        <v>6</v>
      </c>
      <c r="L17" s="24">
        <v>10</v>
      </c>
      <c r="M17" s="25">
        <v>6</v>
      </c>
      <c r="N17" s="32">
        <v>10</v>
      </c>
      <c r="O17" s="25">
        <v>12</v>
      </c>
      <c r="P17" s="32">
        <v>10</v>
      </c>
      <c r="Q17" s="25">
        <v>12</v>
      </c>
      <c r="R17" s="24">
        <v>10</v>
      </c>
      <c r="S17" s="25">
        <v>8</v>
      </c>
      <c r="T17" s="24">
        <v>10</v>
      </c>
      <c r="U17" s="25">
        <v>9</v>
      </c>
      <c r="V17" s="28">
        <f t="shared" si="0"/>
        <v>0.49166666666666664</v>
      </c>
      <c r="Z17" s="29"/>
      <c r="AA17" s="29"/>
    </row>
  </sheetData>
  <mergeCells count="16">
    <mergeCell ref="B4:V4"/>
    <mergeCell ref="B5:V5"/>
    <mergeCell ref="B11:B12"/>
    <mergeCell ref="C11:C12"/>
    <mergeCell ref="D11:D12"/>
    <mergeCell ref="E11:E12"/>
    <mergeCell ref="F11:F12"/>
    <mergeCell ref="G11:G12"/>
    <mergeCell ref="H11:I11"/>
    <mergeCell ref="J11:K11"/>
    <mergeCell ref="L11:M11"/>
    <mergeCell ref="N11:O11"/>
    <mergeCell ref="P11:Q11"/>
    <mergeCell ref="R11:S11"/>
    <mergeCell ref="V11:V12"/>
    <mergeCell ref="T11:U11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7"/>
  <sheetViews>
    <sheetView topLeftCell="A4" zoomScale="80" zoomScaleNormal="80" workbookViewId="0">
      <selection activeCell="E8" sqref="E8"/>
    </sheetView>
  </sheetViews>
  <sheetFormatPr baseColWidth="10" defaultRowHeight="16.5" x14ac:dyDescent="0.3"/>
  <cols>
    <col min="1" max="1" width="3.42578125" style="18" customWidth="1"/>
    <col min="2" max="2" width="16.85546875" style="18" customWidth="1"/>
    <col min="3" max="3" width="16.7109375" style="18" customWidth="1"/>
    <col min="4" max="4" width="19.28515625" style="18" customWidth="1"/>
    <col min="5" max="5" width="45.5703125" style="18" customWidth="1"/>
    <col min="6" max="6" width="11.42578125" style="18" customWidth="1"/>
    <col min="7" max="7" width="10.5703125" style="18" customWidth="1"/>
    <col min="8" max="8" width="8.5703125" style="18" customWidth="1"/>
    <col min="9" max="9" width="6.7109375" style="18" customWidth="1"/>
    <col min="10" max="10" width="7.5703125" style="18" customWidth="1"/>
    <col min="11" max="11" width="7" style="18" customWidth="1"/>
    <col min="12" max="12" width="7.85546875" style="18" customWidth="1"/>
    <col min="13" max="13" width="7.7109375" style="18" customWidth="1"/>
    <col min="14" max="14" width="8.28515625" style="18" customWidth="1"/>
    <col min="15" max="15" width="7.5703125" style="18" customWidth="1"/>
    <col min="16" max="16" width="7.85546875" style="18" customWidth="1"/>
    <col min="17" max="17" width="6.85546875" style="18" customWidth="1"/>
    <col min="18" max="18" width="7.28515625" style="18" customWidth="1"/>
    <col min="19" max="19" width="7" style="18" customWidth="1"/>
    <col min="20" max="20" width="10.42578125" style="18" customWidth="1"/>
    <col min="21" max="23" width="11.42578125" style="18"/>
    <col min="24" max="24" width="44.7109375" style="18" customWidth="1"/>
    <col min="25" max="25" width="34.28515625" style="18" customWidth="1"/>
    <col min="26" max="16384" width="11.42578125" style="18"/>
  </cols>
  <sheetData>
    <row r="1" spans="2:25" ht="17.25" x14ac:dyDescent="0.3"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  <c r="N1" s="16"/>
      <c r="O1" s="16"/>
      <c r="P1" s="16"/>
      <c r="Q1" s="16"/>
      <c r="R1" s="16"/>
      <c r="S1" s="16"/>
      <c r="T1" s="16"/>
    </row>
    <row r="2" spans="2:25" ht="17.25" x14ac:dyDescent="0.3"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  <c r="R2" s="16"/>
      <c r="S2" s="16"/>
      <c r="T2" s="16"/>
    </row>
    <row r="3" spans="2:25" ht="17.25" x14ac:dyDescent="0.3"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</row>
    <row r="4" spans="2:25" ht="18.75" x14ac:dyDescent="0.3">
      <c r="B4" s="61" t="s">
        <v>16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2:25" ht="17.25" x14ac:dyDescent="0.3"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2:25" ht="17.25" x14ac:dyDescent="0.3">
      <c r="B6" s="16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6"/>
      <c r="O6" s="16"/>
      <c r="P6" s="16"/>
      <c r="Q6" s="16"/>
      <c r="R6" s="16"/>
      <c r="S6" s="16"/>
      <c r="T6" s="16"/>
    </row>
    <row r="7" spans="2:25" ht="17.25" x14ac:dyDescent="0.3"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6"/>
      <c r="O7" s="16"/>
      <c r="P7" s="16"/>
      <c r="Q7" s="16"/>
      <c r="R7" s="16"/>
      <c r="S7" s="16"/>
      <c r="T7" s="16"/>
    </row>
    <row r="8" spans="2:25" ht="17.25" x14ac:dyDescent="0.3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6"/>
      <c r="O8" s="16"/>
      <c r="P8" s="16"/>
      <c r="Q8" s="16"/>
      <c r="R8" s="16"/>
      <c r="S8" s="16"/>
      <c r="T8" s="16"/>
    </row>
    <row r="9" spans="2:25" ht="17.25" x14ac:dyDescent="0.3"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</row>
    <row r="10" spans="2:25" ht="17.25" x14ac:dyDescent="0.3"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6"/>
      <c r="O10" s="16"/>
      <c r="P10" s="16"/>
      <c r="Q10" s="16"/>
      <c r="R10" s="16"/>
      <c r="S10" s="16"/>
      <c r="T10" s="16"/>
    </row>
    <row r="11" spans="2:25" ht="17.25" customHeight="1" x14ac:dyDescent="0.3">
      <c r="B11" s="74" t="s">
        <v>4</v>
      </c>
      <c r="C11" s="74" t="s">
        <v>5</v>
      </c>
      <c r="D11" s="74" t="s">
        <v>6</v>
      </c>
      <c r="E11" s="68" t="s">
        <v>7</v>
      </c>
      <c r="F11" s="68" t="s">
        <v>23</v>
      </c>
      <c r="G11" s="68" t="s">
        <v>24</v>
      </c>
      <c r="H11" s="72" t="s">
        <v>0</v>
      </c>
      <c r="I11" s="73"/>
      <c r="J11" s="72" t="s">
        <v>1</v>
      </c>
      <c r="K11" s="73"/>
      <c r="L11" s="72" t="s">
        <v>2</v>
      </c>
      <c r="M11" s="73"/>
      <c r="N11" s="74" t="s">
        <v>17</v>
      </c>
      <c r="O11" s="74"/>
      <c r="P11" s="74" t="s">
        <v>18</v>
      </c>
      <c r="Q11" s="74"/>
      <c r="R11" s="74" t="s">
        <v>33</v>
      </c>
      <c r="S11" s="74"/>
      <c r="T11" s="68" t="s">
        <v>10</v>
      </c>
    </row>
    <row r="12" spans="2:25" ht="17.25" x14ac:dyDescent="0.3">
      <c r="B12" s="74"/>
      <c r="C12" s="74"/>
      <c r="D12" s="74"/>
      <c r="E12" s="69"/>
      <c r="F12" s="69"/>
      <c r="G12" s="69"/>
      <c r="H12" s="20" t="s">
        <v>8</v>
      </c>
      <c r="I12" s="19" t="s">
        <v>9</v>
      </c>
      <c r="J12" s="20" t="s">
        <v>8</v>
      </c>
      <c r="K12" s="19" t="s">
        <v>9</v>
      </c>
      <c r="L12" s="20" t="s">
        <v>8</v>
      </c>
      <c r="M12" s="19" t="s">
        <v>9</v>
      </c>
      <c r="N12" s="21" t="s">
        <v>8</v>
      </c>
      <c r="O12" s="19" t="s">
        <v>9</v>
      </c>
      <c r="P12" s="21" t="s">
        <v>8</v>
      </c>
      <c r="Q12" s="19" t="s">
        <v>9</v>
      </c>
      <c r="R12" s="20" t="s">
        <v>8</v>
      </c>
      <c r="S12" s="19" t="s">
        <v>9</v>
      </c>
      <c r="T12" s="69"/>
    </row>
    <row r="13" spans="2:25" ht="58.9" customHeight="1" x14ac:dyDescent="0.3">
      <c r="B13" s="22" t="s">
        <v>11</v>
      </c>
      <c r="C13" s="22" t="s">
        <v>12</v>
      </c>
      <c r="D13" s="22" t="s">
        <v>13</v>
      </c>
      <c r="E13" s="23" t="s">
        <v>14</v>
      </c>
      <c r="F13" s="23" t="s">
        <v>19</v>
      </c>
      <c r="G13" s="23">
        <v>88</v>
      </c>
      <c r="H13" s="24">
        <v>8</v>
      </c>
      <c r="I13" s="25">
        <v>4</v>
      </c>
      <c r="J13" s="24">
        <v>8</v>
      </c>
      <c r="K13" s="25">
        <v>2</v>
      </c>
      <c r="L13" s="24">
        <v>8</v>
      </c>
      <c r="M13" s="25">
        <v>7</v>
      </c>
      <c r="N13" s="26">
        <v>8</v>
      </c>
      <c r="O13" s="23">
        <v>9</v>
      </c>
      <c r="P13" s="26">
        <v>8</v>
      </c>
      <c r="Q13" s="23">
        <v>7</v>
      </c>
      <c r="R13" s="27">
        <v>8</v>
      </c>
      <c r="S13" s="23">
        <v>17</v>
      </c>
      <c r="T13" s="28">
        <f>(I13+K13+M13+O13+Q13+S13)/G13</f>
        <v>0.52272727272727271</v>
      </c>
      <c r="X13" s="29"/>
      <c r="Y13" s="30"/>
    </row>
    <row r="14" spans="2:25" ht="102.6" customHeight="1" x14ac:dyDescent="0.3">
      <c r="B14" s="22" t="s">
        <v>11</v>
      </c>
      <c r="C14" s="22" t="s">
        <v>12</v>
      </c>
      <c r="D14" s="22" t="s">
        <v>13</v>
      </c>
      <c r="E14" s="31" t="s">
        <v>29</v>
      </c>
      <c r="F14" s="23" t="s">
        <v>27</v>
      </c>
      <c r="G14" s="23">
        <v>1200</v>
      </c>
      <c r="H14" s="27">
        <v>100</v>
      </c>
      <c r="I14" s="23">
        <v>21</v>
      </c>
      <c r="J14" s="27">
        <v>100</v>
      </c>
      <c r="K14" s="23">
        <v>30</v>
      </c>
      <c r="L14" s="27">
        <v>100</v>
      </c>
      <c r="M14" s="23">
        <v>60</v>
      </c>
      <c r="N14" s="26">
        <v>100</v>
      </c>
      <c r="O14" s="23">
        <v>49</v>
      </c>
      <c r="P14" s="26">
        <v>100</v>
      </c>
      <c r="Q14" s="23">
        <v>59</v>
      </c>
      <c r="R14" s="27">
        <v>100</v>
      </c>
      <c r="S14" s="23">
        <v>32</v>
      </c>
      <c r="T14" s="28">
        <f t="shared" ref="T14:T17" si="0">(I14+K14+M14+O14+Q14+S14)/G14</f>
        <v>0.20916666666666667</v>
      </c>
      <c r="X14" s="29"/>
      <c r="Y14" s="29"/>
    </row>
    <row r="15" spans="2:25" ht="34.5" x14ac:dyDescent="0.3">
      <c r="B15" s="22" t="s">
        <v>20</v>
      </c>
      <c r="C15" s="22" t="s">
        <v>12</v>
      </c>
      <c r="D15" s="22" t="s">
        <v>13</v>
      </c>
      <c r="E15" s="31" t="s">
        <v>32</v>
      </c>
      <c r="F15" s="25" t="s">
        <v>26</v>
      </c>
      <c r="G15" s="25">
        <v>120</v>
      </c>
      <c r="H15" s="24">
        <v>10</v>
      </c>
      <c r="I15" s="25">
        <v>3</v>
      </c>
      <c r="J15" s="24">
        <v>10</v>
      </c>
      <c r="K15" s="25">
        <v>4</v>
      </c>
      <c r="L15" s="24">
        <v>10</v>
      </c>
      <c r="M15" s="25">
        <v>2</v>
      </c>
      <c r="N15" s="32">
        <v>10</v>
      </c>
      <c r="O15" s="25">
        <v>4</v>
      </c>
      <c r="P15" s="32">
        <v>10</v>
      </c>
      <c r="Q15" s="25">
        <v>5</v>
      </c>
      <c r="R15" s="24">
        <v>10</v>
      </c>
      <c r="S15" s="25">
        <v>4</v>
      </c>
      <c r="T15" s="28">
        <f t="shared" si="0"/>
        <v>0.18333333333333332</v>
      </c>
      <c r="X15" s="29"/>
      <c r="Y15" s="29"/>
    </row>
    <row r="16" spans="2:25" ht="66" customHeight="1" x14ac:dyDescent="0.3">
      <c r="B16" s="22" t="s">
        <v>21</v>
      </c>
      <c r="C16" s="22" t="s">
        <v>12</v>
      </c>
      <c r="D16" s="22" t="s">
        <v>13</v>
      </c>
      <c r="E16" s="31" t="s">
        <v>30</v>
      </c>
      <c r="F16" s="25" t="s">
        <v>25</v>
      </c>
      <c r="G16" s="25">
        <v>33</v>
      </c>
      <c r="H16" s="24">
        <v>4</v>
      </c>
      <c r="I16" s="25">
        <v>0</v>
      </c>
      <c r="J16" s="24">
        <v>4</v>
      </c>
      <c r="K16" s="25">
        <v>0</v>
      </c>
      <c r="L16" s="24">
        <v>4</v>
      </c>
      <c r="M16" s="25">
        <v>1</v>
      </c>
      <c r="N16" s="32">
        <v>4</v>
      </c>
      <c r="O16" s="25">
        <v>0</v>
      </c>
      <c r="P16" s="32">
        <v>4</v>
      </c>
      <c r="Q16" s="25">
        <v>0</v>
      </c>
      <c r="R16" s="24">
        <v>4</v>
      </c>
      <c r="S16" s="25">
        <v>0</v>
      </c>
      <c r="T16" s="28">
        <f t="shared" si="0"/>
        <v>3.0303030303030304E-2</v>
      </c>
      <c r="X16" s="29"/>
      <c r="Y16" s="29"/>
    </row>
    <row r="17" spans="2:25" ht="66.75" customHeight="1" x14ac:dyDescent="0.3">
      <c r="B17" s="22" t="s">
        <v>22</v>
      </c>
      <c r="C17" s="22" t="s">
        <v>12</v>
      </c>
      <c r="D17" s="22" t="s">
        <v>13</v>
      </c>
      <c r="E17" s="31" t="s">
        <v>31</v>
      </c>
      <c r="F17" s="25" t="s">
        <v>25</v>
      </c>
      <c r="G17" s="25">
        <v>120</v>
      </c>
      <c r="H17" s="24">
        <v>10</v>
      </c>
      <c r="I17" s="25">
        <v>6</v>
      </c>
      <c r="J17" s="24">
        <v>10</v>
      </c>
      <c r="K17" s="25">
        <v>6</v>
      </c>
      <c r="L17" s="24">
        <v>10</v>
      </c>
      <c r="M17" s="25">
        <v>6</v>
      </c>
      <c r="N17" s="32">
        <v>10</v>
      </c>
      <c r="O17" s="25">
        <v>12</v>
      </c>
      <c r="P17" s="32">
        <v>10</v>
      </c>
      <c r="Q17" s="25">
        <v>12</v>
      </c>
      <c r="R17" s="24">
        <v>10</v>
      </c>
      <c r="S17" s="25">
        <v>8</v>
      </c>
      <c r="T17" s="28">
        <f t="shared" si="0"/>
        <v>0.41666666666666669</v>
      </c>
      <c r="X17" s="29"/>
      <c r="Y17" s="29"/>
    </row>
  </sheetData>
  <mergeCells count="15">
    <mergeCell ref="L11:M11"/>
    <mergeCell ref="B4:T4"/>
    <mergeCell ref="B11:B12"/>
    <mergeCell ref="C11:C12"/>
    <mergeCell ref="D11:D12"/>
    <mergeCell ref="G11:G12"/>
    <mergeCell ref="F11:F12"/>
    <mergeCell ref="E11:E12"/>
    <mergeCell ref="H11:I11"/>
    <mergeCell ref="J11:K11"/>
    <mergeCell ref="B5:T5"/>
    <mergeCell ref="N11:O11"/>
    <mergeCell ref="P11:Q11"/>
    <mergeCell ref="T11:T12"/>
    <mergeCell ref="R11:S11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tabSelected="1" zoomScale="80" zoomScaleNormal="80" workbookViewId="0">
      <selection activeCell="G22" sqref="G22"/>
    </sheetView>
  </sheetViews>
  <sheetFormatPr baseColWidth="10" defaultRowHeight="15" x14ac:dyDescent="0.25"/>
  <cols>
    <col min="1" max="1" width="3.42578125" customWidth="1"/>
    <col min="2" max="2" width="16.85546875" customWidth="1"/>
    <col min="3" max="3" width="16.5703125" customWidth="1"/>
    <col min="4" max="4" width="22.7109375" customWidth="1"/>
    <col min="5" max="5" width="45.5703125" customWidth="1"/>
    <col min="6" max="6" width="11.85546875" customWidth="1"/>
    <col min="7" max="7" width="14.42578125" customWidth="1"/>
    <col min="8" max="9" width="9.42578125" customWidth="1"/>
    <col min="10" max="12" width="9" customWidth="1"/>
    <col min="13" max="13" width="10.28515625" customWidth="1"/>
    <col min="14" max="14" width="10.42578125" customWidth="1"/>
    <col min="18" max="18" width="44.7109375" customWidth="1"/>
    <col min="19" max="19" width="34.28515625" customWidth="1"/>
  </cols>
  <sheetData>
    <row r="1" spans="2:19" ht="17.25" x14ac:dyDescent="0.3"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</row>
    <row r="2" spans="2:19" ht="17.25" x14ac:dyDescent="0.3"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1"/>
      <c r="N2" s="1"/>
    </row>
    <row r="3" spans="2:19" ht="17.25" x14ac:dyDescent="0.3"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1"/>
      <c r="N3" s="1"/>
    </row>
    <row r="4" spans="2:19" ht="18.75" x14ac:dyDescent="0.3">
      <c r="B4" s="75" t="s">
        <v>41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1"/>
    </row>
    <row r="5" spans="2:19" ht="17.25" x14ac:dyDescent="0.3">
      <c r="B5" s="77" t="s">
        <v>28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9" ht="17.25" x14ac:dyDescent="0.3"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1"/>
      <c r="N6" s="1"/>
    </row>
    <row r="7" spans="2:19" ht="17.25" x14ac:dyDescent="0.3">
      <c r="B7" s="1"/>
      <c r="C7" s="1"/>
      <c r="D7" s="1"/>
      <c r="E7" s="1"/>
      <c r="F7" s="2"/>
      <c r="G7" s="2"/>
      <c r="H7" s="1"/>
      <c r="I7" s="1"/>
      <c r="J7" s="1"/>
      <c r="K7" s="1"/>
      <c r="L7" s="1"/>
      <c r="M7" s="1"/>
      <c r="N7" s="1"/>
    </row>
    <row r="8" spans="2:19" ht="17.25" x14ac:dyDescent="0.3">
      <c r="B8" s="1"/>
      <c r="C8" s="1"/>
      <c r="D8" s="1"/>
      <c r="E8" s="1"/>
      <c r="F8" s="2"/>
      <c r="G8" s="2"/>
      <c r="H8" s="1"/>
      <c r="I8" s="1"/>
      <c r="J8" s="1"/>
      <c r="K8" s="1"/>
      <c r="L8" s="1"/>
      <c r="M8" s="1"/>
      <c r="N8" s="1"/>
    </row>
    <row r="9" spans="2:19" ht="17.25" x14ac:dyDescent="0.3">
      <c r="B9" s="1"/>
      <c r="C9" s="1"/>
      <c r="D9" s="1"/>
      <c r="E9" s="1"/>
      <c r="F9" s="2"/>
      <c r="G9" s="2"/>
      <c r="H9" s="1"/>
      <c r="I9" s="1"/>
      <c r="J9" s="1"/>
      <c r="K9" s="1"/>
      <c r="L9" s="1"/>
      <c r="M9" s="1"/>
      <c r="N9" s="1"/>
    </row>
    <row r="10" spans="2:19" ht="17.25" x14ac:dyDescent="0.3">
      <c r="B10" s="1"/>
      <c r="C10" s="1"/>
      <c r="D10" s="1"/>
      <c r="E10" s="1"/>
      <c r="F10" s="2"/>
      <c r="G10" s="2"/>
      <c r="H10" s="1"/>
      <c r="I10" s="1"/>
      <c r="J10" s="1"/>
      <c r="K10" s="1"/>
      <c r="L10" s="1"/>
      <c r="M10" s="1"/>
      <c r="N10" s="1"/>
    </row>
    <row r="11" spans="2:19" ht="17.25" customHeight="1" x14ac:dyDescent="0.3">
      <c r="B11" s="1"/>
      <c r="C11" s="1"/>
      <c r="D11" s="1"/>
      <c r="E11" s="1"/>
      <c r="F11" s="2"/>
      <c r="G11" s="2"/>
      <c r="H11" s="82">
        <v>44927</v>
      </c>
      <c r="I11" s="76"/>
      <c r="J11" s="83">
        <v>44958</v>
      </c>
      <c r="K11" s="81"/>
      <c r="L11" s="83">
        <v>44986</v>
      </c>
      <c r="M11" s="81"/>
      <c r="N11" s="78" t="s">
        <v>10</v>
      </c>
    </row>
    <row r="12" spans="2:19" ht="34.5" x14ac:dyDescent="0.25">
      <c r="B12" s="6" t="s">
        <v>4</v>
      </c>
      <c r="C12" s="6" t="s">
        <v>5</v>
      </c>
      <c r="D12" s="6" t="s">
        <v>6</v>
      </c>
      <c r="E12" s="12" t="s">
        <v>7</v>
      </c>
      <c r="F12" s="6" t="s">
        <v>23</v>
      </c>
      <c r="G12" s="6" t="s">
        <v>24</v>
      </c>
      <c r="H12" s="10" t="s">
        <v>8</v>
      </c>
      <c r="I12" s="6" t="s">
        <v>9</v>
      </c>
      <c r="J12" s="10" t="s">
        <v>8</v>
      </c>
      <c r="K12" s="57" t="s">
        <v>9</v>
      </c>
      <c r="L12" s="86" t="s">
        <v>8</v>
      </c>
      <c r="M12" s="6" t="s">
        <v>9</v>
      </c>
      <c r="N12" s="79"/>
    </row>
    <row r="13" spans="2:19" ht="58.9" customHeight="1" x14ac:dyDescent="0.25">
      <c r="B13" s="4" t="s">
        <v>11</v>
      </c>
      <c r="C13" s="4" t="s">
        <v>12</v>
      </c>
      <c r="D13" s="4" t="s">
        <v>13</v>
      </c>
      <c r="E13" s="5" t="s">
        <v>14</v>
      </c>
      <c r="F13" s="5" t="s">
        <v>19</v>
      </c>
      <c r="G13" s="5">
        <v>88</v>
      </c>
      <c r="H13" s="11">
        <v>8</v>
      </c>
      <c r="I13" s="5">
        <v>10</v>
      </c>
      <c r="J13" s="11">
        <v>8</v>
      </c>
      <c r="K13" s="84"/>
      <c r="L13" s="87"/>
      <c r="M13" s="5"/>
      <c r="N13" s="7">
        <f>(I13+M13)/(H13+J13)</f>
        <v>0.625</v>
      </c>
      <c r="R13" s="14"/>
      <c r="S13" s="15"/>
    </row>
    <row r="14" spans="2:19" ht="102.6" customHeight="1" x14ac:dyDescent="0.25">
      <c r="B14" s="4" t="s">
        <v>11</v>
      </c>
      <c r="C14" s="4" t="s">
        <v>12</v>
      </c>
      <c r="D14" s="4" t="s">
        <v>13</v>
      </c>
      <c r="E14" s="9" t="s">
        <v>42</v>
      </c>
      <c r="F14" s="5" t="s">
        <v>27</v>
      </c>
      <c r="G14" s="5">
        <v>1200</v>
      </c>
      <c r="H14" s="11">
        <v>100</v>
      </c>
      <c r="I14" s="5">
        <v>49</v>
      </c>
      <c r="J14" s="11">
        <v>100</v>
      </c>
      <c r="K14" s="84"/>
      <c r="L14" s="87"/>
      <c r="M14" s="5"/>
      <c r="N14" s="7">
        <f>(I14+M14)/(H14+J14)</f>
        <v>0.245</v>
      </c>
      <c r="R14" s="14"/>
      <c r="S14" s="14"/>
    </row>
    <row r="15" spans="2:19" ht="51.75" x14ac:dyDescent="0.25">
      <c r="B15" s="4" t="s">
        <v>20</v>
      </c>
      <c r="C15" s="4" t="s">
        <v>12</v>
      </c>
      <c r="D15" s="4" t="s">
        <v>13</v>
      </c>
      <c r="E15" s="9" t="s">
        <v>43</v>
      </c>
      <c r="F15" s="8" t="s">
        <v>26</v>
      </c>
      <c r="G15" s="8">
        <v>120</v>
      </c>
      <c r="H15" s="13">
        <v>10</v>
      </c>
      <c r="I15" s="8">
        <v>4</v>
      </c>
      <c r="J15" s="13">
        <v>10</v>
      </c>
      <c r="K15" s="85"/>
      <c r="L15" s="88"/>
      <c r="M15" s="8"/>
      <c r="N15" s="7">
        <f>(I15+M15)/(H15+J15)</f>
        <v>0.2</v>
      </c>
      <c r="R15" s="14"/>
      <c r="S15" s="14"/>
    </row>
    <row r="16" spans="2:19" ht="66" customHeight="1" x14ac:dyDescent="0.25">
      <c r="B16" s="4" t="s">
        <v>21</v>
      </c>
      <c r="C16" s="4" t="s">
        <v>12</v>
      </c>
      <c r="D16" s="4" t="s">
        <v>13</v>
      </c>
      <c r="E16" s="9" t="s">
        <v>44</v>
      </c>
      <c r="F16" s="8" t="s">
        <v>25</v>
      </c>
      <c r="G16" s="8">
        <v>33</v>
      </c>
      <c r="H16" s="13">
        <v>4</v>
      </c>
      <c r="I16" s="8">
        <v>0</v>
      </c>
      <c r="J16" s="13">
        <v>4</v>
      </c>
      <c r="K16" s="85"/>
      <c r="L16" s="88"/>
      <c r="M16" s="8"/>
      <c r="N16" s="7">
        <f>(I16+M16)/(H16+J16)</f>
        <v>0</v>
      </c>
      <c r="R16" s="14"/>
      <c r="S16" s="14"/>
    </row>
    <row r="17" spans="2:19" ht="66.75" customHeight="1" x14ac:dyDescent="0.25">
      <c r="B17" s="4" t="s">
        <v>22</v>
      </c>
      <c r="C17" s="4" t="s">
        <v>12</v>
      </c>
      <c r="D17" s="4" t="s">
        <v>13</v>
      </c>
      <c r="E17" s="9" t="s">
        <v>45</v>
      </c>
      <c r="F17" s="8" t="s">
        <v>25</v>
      </c>
      <c r="G17" s="8">
        <v>120</v>
      </c>
      <c r="H17" s="13">
        <v>10</v>
      </c>
      <c r="I17" s="8">
        <v>12</v>
      </c>
      <c r="J17" s="13">
        <v>10</v>
      </c>
      <c r="K17" s="85"/>
      <c r="L17" s="88"/>
      <c r="M17" s="8"/>
      <c r="N17" s="7">
        <f>(I17+M17)/(H17+J17)</f>
        <v>0.6</v>
      </c>
      <c r="R17" s="14"/>
      <c r="S17" s="14"/>
    </row>
    <row r="18" spans="2:19" ht="66.75" customHeight="1" x14ac:dyDescent="0.25">
      <c r="B18" s="4" t="s">
        <v>22</v>
      </c>
      <c r="C18" s="4" t="s">
        <v>12</v>
      </c>
      <c r="D18" s="4" t="s">
        <v>13</v>
      </c>
      <c r="E18" s="9" t="s">
        <v>46</v>
      </c>
      <c r="F18" s="8" t="s">
        <v>25</v>
      </c>
      <c r="G18" s="8">
        <v>300</v>
      </c>
      <c r="H18" s="13">
        <v>10</v>
      </c>
      <c r="I18" s="8">
        <v>12</v>
      </c>
      <c r="J18" s="13">
        <v>10</v>
      </c>
      <c r="K18" s="85"/>
      <c r="L18" s="88"/>
      <c r="M18" s="8"/>
      <c r="N18" s="7">
        <f>(I18+M18)/(H18+J18)</f>
        <v>0.6</v>
      </c>
      <c r="R18" s="14"/>
      <c r="S18" s="14"/>
    </row>
  </sheetData>
  <mergeCells count="6">
    <mergeCell ref="B4:M4"/>
    <mergeCell ref="H11:I11"/>
    <mergeCell ref="B5:N5"/>
    <mergeCell ref="N11:N12"/>
    <mergeCell ref="J11:K11"/>
    <mergeCell ref="L11:M11"/>
  </mergeCells>
  <printOptions horizontalCentered="1"/>
  <pageMargins left="0.39370078740157483" right="0.19685039370078741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zoomScale="75" zoomScaleNormal="75" workbookViewId="0">
      <selection activeCell="L34" sqref="L34"/>
    </sheetView>
  </sheetViews>
  <sheetFormatPr baseColWidth="10" defaultRowHeight="15" x14ac:dyDescent="0.25"/>
  <cols>
    <col min="1" max="1" width="3.42578125" customWidth="1"/>
    <col min="2" max="2" width="16.85546875" customWidth="1"/>
    <col min="3" max="3" width="16.5703125" customWidth="1"/>
    <col min="4" max="4" width="22.7109375" customWidth="1"/>
    <col min="5" max="5" width="27.7109375" customWidth="1"/>
    <col min="6" max="7" width="9.42578125" customWidth="1"/>
    <col min="8" max="8" width="9" customWidth="1"/>
    <col min="9" max="9" width="10.28515625" customWidth="1"/>
    <col min="10" max="10" width="9.7109375" customWidth="1"/>
    <col min="11" max="11" width="8.85546875" customWidth="1"/>
    <col min="12" max="12" width="9.28515625" customWidth="1"/>
    <col min="13" max="13" width="7.7109375" customWidth="1"/>
    <col min="14" max="14" width="10.42578125" customWidth="1"/>
  </cols>
  <sheetData>
    <row r="1" spans="2:14" ht="17.25" x14ac:dyDescent="0.3"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2:14" ht="17.25" x14ac:dyDescent="0.3"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</row>
    <row r="3" spans="2:14" ht="17.25" x14ac:dyDescent="0.3"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</row>
    <row r="4" spans="2:14" ht="17.25" x14ac:dyDescent="0.3">
      <c r="B4" s="80" t="s">
        <v>16</v>
      </c>
      <c r="C4" s="80"/>
      <c r="D4" s="80"/>
      <c r="E4" s="80"/>
      <c r="F4" s="80"/>
      <c r="G4" s="80"/>
      <c r="H4" s="80"/>
      <c r="I4" s="80"/>
      <c r="J4" s="1"/>
      <c r="K4" s="1"/>
      <c r="L4" s="1"/>
      <c r="M4" s="1"/>
      <c r="N4" s="1"/>
    </row>
    <row r="5" spans="2:14" ht="17.25" x14ac:dyDescent="0.3"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</row>
    <row r="6" spans="2:14" ht="17.25" x14ac:dyDescent="0.3"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</row>
    <row r="7" spans="2:14" ht="17.25" x14ac:dyDescent="0.3"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</row>
    <row r="8" spans="2:14" ht="17.25" x14ac:dyDescent="0.3"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</row>
    <row r="9" spans="2:14" ht="17.25" x14ac:dyDescent="0.3">
      <c r="B9" s="1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1"/>
    </row>
    <row r="10" spans="2:14" ht="17.25" x14ac:dyDescent="0.3"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</row>
    <row r="11" spans="2:14" ht="17.25" x14ac:dyDescent="0.3">
      <c r="B11" s="1"/>
      <c r="C11" s="1"/>
      <c r="D11" s="1"/>
      <c r="E11" s="2"/>
      <c r="F11" s="76" t="s">
        <v>0</v>
      </c>
      <c r="G11" s="76"/>
      <c r="H11" s="76" t="s">
        <v>1</v>
      </c>
      <c r="I11" s="76"/>
      <c r="J11" s="76" t="s">
        <v>2</v>
      </c>
      <c r="K11" s="76"/>
      <c r="L11" s="76" t="s">
        <v>3</v>
      </c>
      <c r="M11" s="76"/>
      <c r="N11" s="76"/>
    </row>
    <row r="12" spans="2:14" ht="34.5" x14ac:dyDescent="0.25">
      <c r="B12" s="3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3" t="s">
        <v>9</v>
      </c>
      <c r="H12" s="3" t="s">
        <v>8</v>
      </c>
      <c r="I12" s="3" t="s">
        <v>9</v>
      </c>
      <c r="J12" s="3" t="s">
        <v>8</v>
      </c>
      <c r="K12" s="3" t="s">
        <v>9</v>
      </c>
      <c r="L12" s="3" t="s">
        <v>8</v>
      </c>
      <c r="M12" s="3" t="s">
        <v>9</v>
      </c>
      <c r="N12" s="3" t="s">
        <v>10</v>
      </c>
    </row>
    <row r="13" spans="2:14" ht="58.9" customHeight="1" x14ac:dyDescent="0.25">
      <c r="B13" s="4" t="s">
        <v>11</v>
      </c>
      <c r="C13" s="4" t="s">
        <v>12</v>
      </c>
      <c r="D13" s="4" t="s">
        <v>13</v>
      </c>
      <c r="E13" s="4" t="s">
        <v>14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f>+F13+H13+J13</f>
        <v>3</v>
      </c>
      <c r="M13" s="5">
        <v>3</v>
      </c>
      <c r="N13" s="7">
        <v>1</v>
      </c>
    </row>
    <row r="14" spans="2:14" ht="102.6" customHeight="1" x14ac:dyDescent="0.25">
      <c r="B14" s="4" t="s">
        <v>11</v>
      </c>
      <c r="C14" s="4" t="s">
        <v>12</v>
      </c>
      <c r="D14" s="4" t="s">
        <v>13</v>
      </c>
      <c r="E14" s="4" t="s">
        <v>15</v>
      </c>
      <c r="F14" s="5">
        <v>1</v>
      </c>
      <c r="G14" s="5">
        <v>0</v>
      </c>
      <c r="H14" s="5">
        <v>1</v>
      </c>
      <c r="I14" s="5">
        <v>0</v>
      </c>
      <c r="J14" s="5">
        <v>1</v>
      </c>
      <c r="K14" s="5">
        <v>1</v>
      </c>
      <c r="L14" s="5">
        <f t="shared" ref="L14" si="0">+F14+H14+J14</f>
        <v>3</v>
      </c>
      <c r="M14" s="5">
        <v>1</v>
      </c>
      <c r="N14" s="7">
        <v>0.33</v>
      </c>
    </row>
  </sheetData>
  <mergeCells count="5">
    <mergeCell ref="F11:G11"/>
    <mergeCell ref="H11:I11"/>
    <mergeCell ref="J11:K11"/>
    <mergeCell ref="L11:N11"/>
    <mergeCell ref="B4:I4"/>
  </mergeCells>
  <printOptions horizontalCentered="1"/>
  <pageMargins left="0.39370078740157483" right="0.1968503937007874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DICIEMBRE_2022</vt:lpstr>
      <vt:lpstr>Noviembre</vt:lpstr>
      <vt:lpstr>Octubre_22</vt:lpstr>
      <vt:lpstr>Setiembe_22</vt:lpstr>
      <vt:lpstr>Agosto_22</vt:lpstr>
      <vt:lpstr>Julio_22</vt:lpstr>
      <vt:lpstr>Abril_May (2)</vt:lpstr>
      <vt:lpstr>Abril_May</vt:lpstr>
      <vt:lpstr>Hoja1</vt:lpstr>
      <vt:lpstr>Abril_May!Área_de_impresión</vt:lpstr>
      <vt:lpstr>'Abril_May (2)'!Área_de_impresión</vt:lpstr>
      <vt:lpstr>Agosto_22!Área_de_impresión</vt:lpstr>
      <vt:lpstr>DICIEMBRE_2022!Área_de_impresión</vt:lpstr>
      <vt:lpstr>Hoja1!Área_de_impresión</vt:lpstr>
      <vt:lpstr>Julio_22!Área_de_impresión</vt:lpstr>
      <vt:lpstr>Noviembre!Área_de_impresión</vt:lpstr>
      <vt:lpstr>Octubre_22!Área_de_impresión</vt:lpstr>
      <vt:lpstr>Setiembe_22!Área_de_impresión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PLANE01</dc:creator>
  <cp:lastModifiedBy>ARCHIVO CENTRAL 01</cp:lastModifiedBy>
  <cp:lastPrinted>2023-01-06T16:00:44Z</cp:lastPrinted>
  <dcterms:created xsi:type="dcterms:W3CDTF">2022-05-16T14:32:08Z</dcterms:created>
  <dcterms:modified xsi:type="dcterms:W3CDTF">2023-05-03T19:15:23Z</dcterms:modified>
</cp:coreProperties>
</file>