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8800" windowHeight="12045"/>
  </bookViews>
  <sheets>
    <sheet name="FORMATO IND." sheetId="1" r:id="rId1"/>
  </sheets>
  <calcPr calcId="162913"/>
</workbook>
</file>

<file path=xl/calcChain.xml><?xml version="1.0" encoding="utf-8"?>
<calcChain xmlns="http://schemas.openxmlformats.org/spreadsheetml/2006/main">
  <c r="AB30" i="1" l="1"/>
  <c r="AF28" i="1"/>
  <c r="AF30" i="1" l="1"/>
  <c r="AV34" i="1" l="1"/>
  <c r="AV28" i="1"/>
  <c r="AR28" i="1"/>
  <c r="BD24" i="1"/>
  <c r="L59" i="1"/>
  <c r="L49" i="1"/>
  <c r="AV57" i="1" l="1"/>
  <c r="L34" i="1" l="1"/>
  <c r="L32" i="1"/>
  <c r="L30" i="1" l="1"/>
  <c r="AJ47" i="1" l="1"/>
  <c r="X28" i="1" l="1"/>
  <c r="BF40" i="1" l="1"/>
  <c r="BF38" i="1"/>
  <c r="BF36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3" i="1"/>
  <c r="BF42" i="1"/>
  <c r="BF41" i="1"/>
  <c r="BF39" i="1"/>
  <c r="BF37" i="1"/>
  <c r="BF35" i="1"/>
  <c r="BF34" i="1"/>
  <c r="BF33" i="1"/>
  <c r="BF32" i="1"/>
  <c r="BF30" i="1"/>
  <c r="BF29" i="1"/>
  <c r="BF28" i="1"/>
  <c r="BF27" i="1"/>
  <c r="BF26" i="1"/>
  <c r="BF25" i="1"/>
  <c r="BF24" i="1"/>
  <c r="BF23" i="1"/>
  <c r="BF22" i="1"/>
  <c r="BF16" i="1"/>
  <c r="BF15" i="1"/>
  <c r="BF14" i="1"/>
  <c r="BF13" i="1"/>
  <c r="BF12" i="1"/>
  <c r="BF11" i="1"/>
  <c r="BF31" i="1"/>
  <c r="BF18" i="1"/>
  <c r="BF17" i="1"/>
  <c r="BH40" i="1" l="1"/>
  <c r="BH53" i="1"/>
  <c r="BH28" i="1"/>
  <c r="BH59" i="1"/>
  <c r="BH57" i="1"/>
  <c r="BH55" i="1"/>
  <c r="BH51" i="1"/>
  <c r="BH38" i="1"/>
  <c r="BH36" i="1"/>
  <c r="BH32" i="1"/>
  <c r="BH30" i="1"/>
  <c r="BH26" i="1"/>
  <c r="BH24" i="1"/>
  <c r="BH17" i="1"/>
  <c r="BH15" i="1"/>
  <c r="BH13" i="1"/>
  <c r="BH42" i="1"/>
  <c r="BH47" i="1"/>
  <c r="BH49" i="1"/>
  <c r="BH34" i="1"/>
  <c r="BH22" i="1"/>
  <c r="BH11" i="1"/>
  <c r="L11" i="1"/>
  <c r="P11" i="1"/>
  <c r="T11" i="1"/>
  <c r="X11" i="1"/>
  <c r="AB11" i="1"/>
  <c r="AF11" i="1"/>
  <c r="AJ11" i="1"/>
  <c r="AN11" i="1"/>
  <c r="AR11" i="1"/>
  <c r="AV11" i="1"/>
  <c r="AZ11" i="1"/>
  <c r="BD11" i="1"/>
  <c r="L13" i="1"/>
  <c r="P13" i="1"/>
  <c r="T13" i="1"/>
  <c r="X13" i="1"/>
  <c r="AB13" i="1"/>
  <c r="AF13" i="1"/>
  <c r="AJ13" i="1"/>
  <c r="AN13" i="1"/>
  <c r="AR13" i="1"/>
  <c r="AV13" i="1"/>
  <c r="AZ13" i="1"/>
  <c r="BD13" i="1"/>
  <c r="L15" i="1"/>
  <c r="P15" i="1"/>
  <c r="T15" i="1"/>
  <c r="X15" i="1"/>
  <c r="AB15" i="1"/>
  <c r="AF15" i="1"/>
  <c r="AJ15" i="1"/>
  <c r="AN15" i="1"/>
  <c r="AR15" i="1"/>
  <c r="AV15" i="1"/>
  <c r="AZ15" i="1"/>
  <c r="BD15" i="1"/>
  <c r="L17" i="1"/>
  <c r="P17" i="1"/>
  <c r="T17" i="1"/>
  <c r="X17" i="1"/>
  <c r="AB17" i="1"/>
  <c r="AF17" i="1"/>
  <c r="AJ17" i="1"/>
  <c r="AN17" i="1"/>
  <c r="AR17" i="1"/>
  <c r="AV17" i="1"/>
  <c r="AZ17" i="1"/>
  <c r="BD17" i="1"/>
  <c r="L22" i="1"/>
  <c r="P22" i="1"/>
  <c r="T22" i="1"/>
  <c r="X22" i="1"/>
  <c r="AB22" i="1"/>
  <c r="AF22" i="1"/>
  <c r="AJ22" i="1"/>
  <c r="AN22" i="1"/>
  <c r="AR22" i="1"/>
  <c r="AV22" i="1"/>
  <c r="AZ22" i="1"/>
  <c r="BD22" i="1"/>
  <c r="L24" i="1"/>
  <c r="P24" i="1"/>
  <c r="T24" i="1"/>
  <c r="X24" i="1"/>
  <c r="AB24" i="1"/>
  <c r="AF24" i="1"/>
  <c r="AJ24" i="1"/>
  <c r="AN24" i="1"/>
  <c r="AR24" i="1"/>
  <c r="AV24" i="1"/>
  <c r="AZ24" i="1"/>
  <c r="L28" i="1"/>
  <c r="P28" i="1"/>
  <c r="T28" i="1"/>
  <c r="AB28" i="1"/>
  <c r="AJ28" i="1"/>
  <c r="AN28" i="1"/>
  <c r="AZ28" i="1"/>
  <c r="BD28" i="1"/>
  <c r="P30" i="1"/>
  <c r="T30" i="1"/>
  <c r="X30" i="1"/>
  <c r="AJ30" i="1"/>
  <c r="AN30" i="1"/>
  <c r="AR30" i="1"/>
  <c r="AV30" i="1"/>
  <c r="AZ30" i="1"/>
  <c r="BD30" i="1"/>
  <c r="P32" i="1"/>
  <c r="T32" i="1"/>
  <c r="X32" i="1"/>
  <c r="AB32" i="1"/>
  <c r="AF32" i="1"/>
  <c r="AJ32" i="1"/>
  <c r="AN32" i="1"/>
  <c r="AR32" i="1"/>
  <c r="AV32" i="1"/>
  <c r="AZ32" i="1"/>
  <c r="BD32" i="1"/>
  <c r="P34" i="1"/>
  <c r="T34" i="1"/>
  <c r="X34" i="1"/>
  <c r="AB34" i="1"/>
  <c r="AF34" i="1"/>
  <c r="AJ34" i="1"/>
  <c r="AN34" i="1"/>
  <c r="AR34" i="1"/>
  <c r="AZ34" i="1"/>
  <c r="BD34" i="1"/>
  <c r="L36" i="1"/>
  <c r="P36" i="1"/>
  <c r="T36" i="1"/>
  <c r="X36" i="1"/>
  <c r="AB36" i="1"/>
  <c r="AF36" i="1"/>
  <c r="AJ36" i="1"/>
  <c r="AN36" i="1"/>
  <c r="AR36" i="1"/>
  <c r="AV36" i="1"/>
  <c r="AZ36" i="1"/>
  <c r="BD36" i="1"/>
  <c r="L38" i="1"/>
  <c r="P38" i="1"/>
  <c r="T38" i="1"/>
  <c r="X38" i="1"/>
  <c r="AB38" i="1"/>
  <c r="AF38" i="1"/>
  <c r="AJ38" i="1"/>
  <c r="AN38" i="1"/>
  <c r="AR38" i="1"/>
  <c r="AV38" i="1"/>
  <c r="AZ38" i="1"/>
  <c r="BD38" i="1"/>
  <c r="L40" i="1"/>
  <c r="P40" i="1"/>
  <c r="T40" i="1"/>
  <c r="X40" i="1"/>
  <c r="AB40" i="1"/>
  <c r="AF40" i="1"/>
  <c r="AJ40" i="1"/>
  <c r="AN40" i="1"/>
  <c r="AR40" i="1"/>
  <c r="AV40" i="1"/>
  <c r="AZ40" i="1"/>
  <c r="BD40" i="1"/>
  <c r="L42" i="1"/>
  <c r="P42" i="1"/>
  <c r="T42" i="1"/>
  <c r="X42" i="1"/>
  <c r="AB42" i="1"/>
  <c r="AF42" i="1"/>
  <c r="AJ42" i="1"/>
  <c r="AN42" i="1"/>
  <c r="AR42" i="1"/>
  <c r="AV42" i="1"/>
  <c r="AZ42" i="1"/>
  <c r="BD42" i="1"/>
  <c r="L47" i="1"/>
  <c r="P47" i="1"/>
  <c r="T47" i="1"/>
  <c r="X47" i="1"/>
  <c r="AB47" i="1"/>
  <c r="AF47" i="1"/>
  <c r="AN47" i="1"/>
  <c r="AR47" i="1"/>
  <c r="AV47" i="1"/>
  <c r="AZ47" i="1"/>
  <c r="BD47" i="1"/>
  <c r="P49" i="1"/>
  <c r="T49" i="1"/>
  <c r="X49" i="1"/>
  <c r="AB49" i="1"/>
  <c r="AF49" i="1"/>
  <c r="AJ49" i="1"/>
  <c r="AN49" i="1"/>
  <c r="AR49" i="1"/>
  <c r="AV49" i="1"/>
  <c r="AZ49" i="1"/>
  <c r="BD49" i="1"/>
  <c r="L51" i="1"/>
  <c r="P51" i="1"/>
  <c r="T51" i="1"/>
  <c r="X51" i="1"/>
  <c r="AB51" i="1"/>
  <c r="AF51" i="1"/>
  <c r="AJ51" i="1"/>
  <c r="AN51" i="1"/>
  <c r="AR51" i="1"/>
  <c r="AV51" i="1"/>
  <c r="AZ51" i="1"/>
  <c r="BD51" i="1"/>
  <c r="L53" i="1"/>
  <c r="P53" i="1"/>
  <c r="T53" i="1"/>
  <c r="X53" i="1"/>
  <c r="AB53" i="1"/>
  <c r="AF53" i="1"/>
  <c r="AJ53" i="1"/>
  <c r="AN53" i="1"/>
  <c r="AR53" i="1"/>
  <c r="AV53" i="1"/>
  <c r="AZ53" i="1"/>
  <c r="BD53" i="1"/>
  <c r="L55" i="1"/>
  <c r="P55" i="1"/>
  <c r="T55" i="1"/>
  <c r="X55" i="1"/>
  <c r="AB55" i="1"/>
  <c r="AF55" i="1"/>
  <c r="AJ55" i="1"/>
  <c r="AN55" i="1"/>
  <c r="AR55" i="1"/>
  <c r="AV55" i="1"/>
  <c r="AZ55" i="1"/>
  <c r="BD55" i="1"/>
  <c r="L57" i="1"/>
  <c r="P57" i="1"/>
  <c r="T57" i="1"/>
  <c r="X57" i="1"/>
  <c r="AB57" i="1"/>
  <c r="AF57" i="1"/>
  <c r="AJ57" i="1"/>
  <c r="AN57" i="1"/>
  <c r="AR57" i="1"/>
  <c r="AZ57" i="1"/>
  <c r="BD57" i="1"/>
  <c r="P59" i="1"/>
  <c r="T59" i="1"/>
  <c r="X59" i="1"/>
  <c r="AB59" i="1"/>
  <c r="AF59" i="1"/>
  <c r="AJ59" i="1"/>
  <c r="AN59" i="1"/>
  <c r="AR59" i="1"/>
  <c r="AV59" i="1"/>
  <c r="AZ59" i="1"/>
  <c r="BD59" i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6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sharedStrings.xml><?xml version="1.0" encoding="utf-8"?>
<sst xmlns="http://schemas.openxmlformats.org/spreadsheetml/2006/main" count="212" uniqueCount="121">
  <si>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</si>
  <si>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</si>
  <si>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</si>
  <si>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</si>
  <si>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</si>
  <si>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</si>
  <si>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</si>
  <si>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</si>
  <si>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</si>
  <si>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</si>
  <si>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</si>
  <si>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</si>
  <si>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</si>
  <si>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</si>
  <si>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</si>
  <si>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</si>
  <si>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</si>
  <si>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</si>
  <si>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</si>
  <si>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</si>
  <si>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</si>
  <si>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</si>
  <si>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</si>
  <si>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</si>
  <si>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</si>
  <si>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</si>
  <si>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</si>
  <si>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</si>
  <si>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</si>
  <si>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</si>
  <si>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</si>
  <si>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</si>
  <si>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Valor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</si>
  <si>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</si>
  <si>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</si>
  <si>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</si>
  <si>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</si>
  <si>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</si>
  <si>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</si>
  <si>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</si>
  <si>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</si>
  <si>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</si>
  <si>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</si>
  <si>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</si>
  <si>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</si>
  <si>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Nº Intervenciones Quirúrgicas Programadas Ejecutadas (Cirugías Electivas)</t>
  </si>
  <si>
    <t>Rendimiento de Sala de Operaciones (para Cirugías Electivas)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</si>
  <si>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</si>
  <si>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</si>
  <si>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</si>
  <si>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Rendimiento de Sala de Operaciones (para Cirugías de Emergencia)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</si>
  <si>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</si>
  <si>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</si>
  <si>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</si>
  <si>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</si>
  <si>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</si>
  <si>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</si>
  <si>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</si>
  <si>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</si>
  <si>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</si>
  <si>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</si>
  <si>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</si>
  <si>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</si>
  <si>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</si>
  <si>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</si>
  <si>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</si>
  <si>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</si>
  <si>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</si>
  <si>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</si>
  <si>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</si>
  <si>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</si>
  <si>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</si>
  <si>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</si>
  <si>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</si>
  <si>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</si>
  <si>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</si>
  <si>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</si>
  <si>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</si>
  <si>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</si>
  <si>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</si>
  <si>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</si>
  <si>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</si>
  <si>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</si>
  <si>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</si>
  <si>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</si>
  <si>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</si>
  <si>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</si>
  <si>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</si>
  <si>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</si>
  <si>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</si>
  <si>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</si>
  <si>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</si>
  <si>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</si>
  <si>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</si>
  <si>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</si>
  <si>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</si>
  <si>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</si>
  <si>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</si>
  <si>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</si>
  <si>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</si>
  <si>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</si>
  <si>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</si>
  <si>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</si>
  <si>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</si>
  <si>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</si>
  <si>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</si>
  <si>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</si>
  <si>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A. INDICADORES DE PRODUCCIÓN Y RENDIMIENTO</t>
  </si>
  <si>
    <t>ESTABLECIMIENTO:</t>
  </si>
  <si>
    <t>AÑO:</t>
  </si>
  <si>
    <t>DIRESA/GERESA</t>
  </si>
  <si>
    <t>INDICADORES HOSPITALARIOS</t>
  </si>
  <si>
    <t>FORMATO DE REPORTE:</t>
  </si>
  <si>
    <t>TOTAL ANUAL</t>
  </si>
  <si>
    <t>HOSPITAL NACIONAL "DOS DE MAYO"</t>
  </si>
  <si>
    <t xml:space="preserve"> </t>
  </si>
  <si>
    <t>AÑO :  2019</t>
  </si>
  <si>
    <r>
      <rPr>
        <b/>
        <sz val="10"/>
        <color theme="1"/>
        <rFont val="Calibri"/>
        <family val="2"/>
      </rPr>
      <t>HIS</t>
    </r>
    <r>
      <rPr>
        <sz val="10"/>
        <color theme="1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</si>
  <si>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10"/>
        <color theme="1"/>
        <rFont val="Calibri"/>
        <family val="2"/>
      </rPr>
      <t>Programadas</t>
    </r>
  </si>
  <si>
    <r>
      <t xml:space="preserve">N° de horas médico </t>
    </r>
    <r>
      <rPr>
        <b/>
        <sz val="10"/>
        <color theme="1"/>
        <rFont val="Calibri"/>
        <family val="2"/>
      </rPr>
      <t>Efectivas</t>
    </r>
  </si>
  <si>
    <r>
      <t xml:space="preserve">HOJA </t>
    </r>
    <r>
      <rPr>
        <b/>
        <sz val="10"/>
        <color theme="1"/>
        <rFont val="Calibri"/>
        <family val="2"/>
      </rPr>
      <t>HIS</t>
    </r>
    <r>
      <rPr>
        <sz val="10"/>
        <color theme="1"/>
        <rFont val="Calibri"/>
        <family val="2"/>
      </rPr>
      <t xml:space="preserve"> (Sistema de Consulta Externa),  Cuaderno de Registro de Ingresos y Egresos de Pacientes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</si>
</sst>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Bodoni MT Black"/>
      <family val="1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1" fontId="1" fillId="0" borderId="0" xfId="0" applyNumberFormat="1" applyFont="1"/>
    <xf numFmtId="2" fontId="3" fillId="0" borderId="0" xfId="0" applyNumberFormat="1" applyFont="1" applyAlignment="1">
      <alignment horizontal="centerContinuous"/>
    </xf>
    <xf numFmtId="1" fontId="5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/>
    <xf numFmtId="1" fontId="0" fillId="0" borderId="0" xfId="0" applyNumberFormat="1" applyFont="1"/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Continuous" vertical="center"/>
    </xf>
    <xf numFmtId="0" fontId="6" fillId="3" borderId="14" xfId="0" applyFont="1" applyFill="1" applyBorder="1" applyAlignment="1">
      <alignment horizontal="left" vertical="center"/>
    </xf>
    <xf numFmtId="2" fontId="7" fillId="3" borderId="9" xfId="0" applyNumberFormat="1" applyFont="1" applyFill="1" applyBorder="1" applyAlignment="1">
      <alignment horizontal="center" vertical="center" wrapText="1"/>
    </xf>
    <xf numFmtId="2" fontId="7" fillId="3" borderId="20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Continuous" vertical="center" wrapText="1"/>
    </xf>
    <xf numFmtId="0" fontId="7" fillId="3" borderId="14" xfId="0" applyFont="1" applyFill="1" applyBorder="1" applyAlignment="1">
      <alignment horizontal="centerContinuous" vertical="center" wrapText="1"/>
    </xf>
    <xf numFmtId="0" fontId="7" fillId="3" borderId="15" xfId="0" applyFont="1" applyFill="1" applyBorder="1" applyAlignment="1">
      <alignment horizontal="centerContinuous" vertical="center" wrapText="1"/>
    </xf>
    <xf numFmtId="0" fontId="7" fillId="3" borderId="13" xfId="0" applyFont="1" applyFill="1" applyBorder="1" applyAlignment="1">
      <alignment horizontal="centerContinuous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Continuous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 wrapText="1"/>
    </xf>
    <xf numFmtId="2" fontId="7" fillId="4" borderId="20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Continuous" vertical="center" wrapText="1"/>
    </xf>
    <xf numFmtId="0" fontId="7" fillId="4" borderId="14" xfId="0" applyFont="1" applyFill="1" applyBorder="1" applyAlignment="1">
      <alignment horizontal="centerContinuous" vertical="center" wrapText="1"/>
    </xf>
    <xf numFmtId="0" fontId="7" fillId="4" borderId="15" xfId="0" applyFont="1" applyFill="1" applyBorder="1" applyAlignment="1">
      <alignment horizontal="centerContinuous" vertical="center" wrapText="1"/>
    </xf>
    <xf numFmtId="0" fontId="7" fillId="4" borderId="13" xfId="0" applyFont="1" applyFill="1" applyBorder="1" applyAlignment="1">
      <alignment horizontal="centerContinuous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Continuous" vertical="center"/>
    </xf>
    <xf numFmtId="1" fontId="6" fillId="3" borderId="14" xfId="0" applyNumberFormat="1" applyFont="1" applyFill="1" applyBorder="1" applyAlignment="1">
      <alignment horizontal="centerContinuous" vertical="center"/>
    </xf>
    <xf numFmtId="2" fontId="6" fillId="3" borderId="14" xfId="0" applyNumberFormat="1" applyFont="1" applyFill="1" applyBorder="1" applyAlignment="1">
      <alignment horizontal="centerContinuous" vertical="center"/>
    </xf>
    <xf numFmtId="2" fontId="6" fillId="3" borderId="13" xfId="0" applyNumberFormat="1" applyFont="1" applyFill="1" applyBorder="1" applyAlignment="1">
      <alignment horizontal="centerContinuous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centerContinuous" vertical="center"/>
    </xf>
    <xf numFmtId="1" fontId="6" fillId="5" borderId="14" xfId="0" applyNumberFormat="1" applyFont="1" applyFill="1" applyBorder="1" applyAlignment="1">
      <alignment horizontal="centerContinuous" vertical="center"/>
    </xf>
    <xf numFmtId="2" fontId="6" fillId="5" borderId="14" xfId="0" applyNumberFormat="1" applyFont="1" applyFill="1" applyBorder="1" applyAlignment="1">
      <alignment horizontal="centerContinuous" vertical="center"/>
    </xf>
    <xf numFmtId="2" fontId="6" fillId="5" borderId="13" xfId="0" applyNumberFormat="1" applyFont="1" applyFill="1" applyBorder="1" applyAlignment="1">
      <alignment horizontal="centerContinuous" vertical="center"/>
    </xf>
    <xf numFmtId="2" fontId="7" fillId="5" borderId="9" xfId="0" applyNumberFormat="1" applyFont="1" applyFill="1" applyBorder="1" applyAlignment="1">
      <alignment horizontal="center" vertical="center" wrapText="1"/>
    </xf>
    <xf numFmtId="2" fontId="7" fillId="5" borderId="20" xfId="0" applyNumberFormat="1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Continuous" vertical="center" wrapText="1"/>
    </xf>
    <xf numFmtId="0" fontId="7" fillId="5" borderId="14" xfId="0" applyFont="1" applyFill="1" applyBorder="1" applyAlignment="1">
      <alignment horizontal="centerContinuous" vertical="center" wrapText="1"/>
    </xf>
    <xf numFmtId="0" fontId="7" fillId="5" borderId="15" xfId="0" applyFont="1" applyFill="1" applyBorder="1" applyAlignment="1">
      <alignment horizontal="centerContinuous" vertical="center" wrapText="1"/>
    </xf>
    <xf numFmtId="0" fontId="7" fillId="5" borderId="13" xfId="0" applyFont="1" applyFill="1" applyBorder="1" applyAlignment="1">
      <alignment horizontal="centerContinuous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2" fontId="7" fillId="5" borderId="13" xfId="0" applyNumberFormat="1" applyFont="1" applyFill="1" applyBorder="1" applyAlignment="1">
      <alignment horizontal="center" vertical="center" wrapText="1"/>
    </xf>
    <xf numFmtId="2" fontId="7" fillId="5" borderId="14" xfId="0" applyNumberFormat="1" applyFont="1" applyFill="1" applyBorder="1" applyAlignment="1">
      <alignment horizontal="center" vertical="center" wrapText="1"/>
    </xf>
    <xf numFmtId="1" fontId="7" fillId="5" borderId="14" xfId="0" applyNumberFormat="1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76202</xdr:rowOff>
    </xdr:from>
    <xdr:ext cx="2905124" cy="352424"/>
    <xdr:pic>
      <xdr:nvPicPr>
        <xdr:cNvPr id="2" name="1 Imagen" descr="C:\Users\lvalerianoa\Desktop\Logos\logo ogei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2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H60"/>
  <sheetViews>
    <sheetView showGridLines="0" tabSelected="1" topLeftCell="A58" workbookViewId="0">
      <selection activeCell="D50" sqref="D50"/>
    </sheetView>
  </sheetViews>
  <sheetFormatPr baseColWidth="10" defaultRowHeight="15" x14ac:dyDescent="0.25"/>
  <cols>
    <col min="1" max="1" width="6.140625" style="11" customWidth="1"/>
    <col min="2" max="2" width="21.28515625" style="11" customWidth="1"/>
    <col min="3" max="3" width="1.28515625" style="11" customWidth="1"/>
    <col min="4" max="4" width="34.7109375" style="11" customWidth="1"/>
    <col min="5" max="6" width="0.85546875" style="11" customWidth="1"/>
    <col min="7" max="7" width="40.42578125" style="11" customWidth="1"/>
    <col min="8" max="8" width="5.5703125" style="11" customWidth="1"/>
    <col min="9" max="9" width="0.42578125" style="11" customWidth="1"/>
    <col min="10" max="10" width="7.140625" style="11" customWidth="1"/>
    <col min="11" max="11" width="1.140625" style="11" customWidth="1"/>
    <col min="12" max="12" width="7.7109375" style="12" customWidth="1"/>
    <col min="13" max="13" width="1.140625" style="11" customWidth="1"/>
    <col min="14" max="14" width="6.140625" style="12" customWidth="1"/>
    <col min="15" max="15" width="1.5703125" style="11" customWidth="1"/>
    <col min="16" max="16" width="6.85546875" style="12" customWidth="1"/>
    <col min="17" max="17" width="1.85546875" style="11" customWidth="1"/>
    <col min="18" max="18" width="6.5703125" style="13" customWidth="1"/>
    <col min="19" max="19" width="0.42578125" style="11" customWidth="1"/>
    <col min="20" max="20" width="6.5703125" style="12" customWidth="1"/>
    <col min="21" max="21" width="0.140625" style="11" customWidth="1"/>
    <col min="22" max="22" width="9" style="13" customWidth="1"/>
    <col min="23" max="23" width="1.28515625" style="11" customWidth="1"/>
    <col min="24" max="24" width="8" style="12" customWidth="1"/>
    <col min="25" max="25" width="0.5703125" style="11" customWidth="1"/>
    <col min="26" max="26" width="9.42578125" style="13" customWidth="1"/>
    <col min="27" max="27" width="0.7109375" style="11" customWidth="1"/>
    <col min="28" max="28" width="6.5703125" style="12" customWidth="1"/>
    <col min="29" max="29" width="1.28515625" style="11" customWidth="1"/>
    <col min="30" max="30" width="6.28515625" style="13" customWidth="1"/>
    <col min="31" max="31" width="3.140625" style="11" customWidth="1"/>
    <col min="32" max="32" width="9.85546875" style="12" customWidth="1"/>
    <col min="33" max="33" width="3.5703125" style="11" hidden="1" customWidth="1"/>
    <col min="34" max="34" width="11.7109375" style="13" customWidth="1"/>
    <col min="35" max="35" width="0.5703125" style="11" customWidth="1"/>
    <col min="36" max="36" width="9" style="12" customWidth="1"/>
    <col min="37" max="37" width="0.7109375" style="11" customWidth="1"/>
    <col min="38" max="38" width="11.7109375" style="13" customWidth="1"/>
    <col min="39" max="39" width="0.5703125" style="11" customWidth="1"/>
    <col min="40" max="40" width="13.140625" style="12" customWidth="1"/>
    <col min="41" max="41" width="0.7109375" style="11" customWidth="1"/>
    <col min="42" max="42" width="11.7109375" style="13" customWidth="1"/>
    <col min="43" max="43" width="0.5703125" style="11" customWidth="1"/>
    <col min="44" max="44" width="13.140625" style="12" customWidth="1"/>
    <col min="45" max="45" width="0.7109375" style="11" customWidth="1"/>
    <col min="46" max="46" width="11.7109375" style="13" customWidth="1"/>
    <col min="47" max="47" width="0.5703125" style="11" customWidth="1"/>
    <col min="48" max="48" width="13.140625" style="12" customWidth="1"/>
    <col min="49" max="49" width="0.7109375" style="11" customWidth="1"/>
    <col min="50" max="50" width="11.7109375" style="13" customWidth="1"/>
    <col min="51" max="51" width="0.5703125" style="11" customWidth="1"/>
    <col min="52" max="52" width="13.140625" style="12" customWidth="1"/>
    <col min="53" max="53" width="0.7109375" style="11" customWidth="1"/>
    <col min="54" max="54" width="11.7109375" style="13" customWidth="1"/>
    <col min="55" max="55" width="0.5703125" style="11" customWidth="1"/>
    <col min="56" max="56" width="13.140625" style="12" customWidth="1"/>
    <col min="57" max="57" width="0.42578125" style="11" customWidth="1"/>
    <col min="58" max="58" width="11.42578125" style="13" customWidth="1"/>
    <col min="59" max="59" width="0.5703125" style="11" customWidth="1"/>
    <col min="60" max="60" width="11.42578125" style="12" customWidth="1"/>
    <col min="61" max="62" width="11.42578125" style="11" customWidth="1"/>
    <col min="63" max="16384" width="11.42578125" style="11"/>
  </cols>
  <sheetData>
    <row r="3" spans="1:60" ht="21" x14ac:dyDescent="0.35">
      <c r="A3" s="4" t="s">
        <v>112</v>
      </c>
      <c r="B3" s="4"/>
      <c r="C3" s="4"/>
      <c r="D3" s="4"/>
      <c r="E3" s="4"/>
      <c r="F3" s="4"/>
      <c r="G3" s="4"/>
      <c r="H3" s="4"/>
      <c r="I3" s="4"/>
      <c r="J3" s="4"/>
      <c r="K3" s="4"/>
      <c r="L3" s="6"/>
      <c r="N3" s="11"/>
    </row>
    <row r="4" spans="1:60" ht="21.75" thickBot="1" x14ac:dyDescent="0.4">
      <c r="A4" s="4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N4" s="11"/>
    </row>
    <row r="5" spans="1:60" ht="16.5" thickTop="1" thickBot="1" x14ac:dyDescent="0.3">
      <c r="B5" s="3" t="s">
        <v>110</v>
      </c>
      <c r="C5" s="14"/>
      <c r="D5" s="15"/>
      <c r="E5" s="15"/>
      <c r="F5" s="16"/>
      <c r="J5" s="3" t="s">
        <v>109</v>
      </c>
      <c r="K5" s="17">
        <v>2019</v>
      </c>
      <c r="L5" s="18"/>
      <c r="V5" s="7" t="s">
        <v>116</v>
      </c>
    </row>
    <row r="6" spans="1:60" ht="3.75" customHeight="1" thickBot="1" x14ac:dyDescent="0.3">
      <c r="J6" s="3"/>
      <c r="K6" s="19"/>
      <c r="L6" s="20"/>
    </row>
    <row r="7" spans="1:60" ht="15.75" thickBot="1" x14ac:dyDescent="0.3">
      <c r="B7" s="3" t="s">
        <v>108</v>
      </c>
      <c r="C7" s="8" t="s">
        <v>114</v>
      </c>
      <c r="D7" s="9"/>
      <c r="E7" s="9"/>
      <c r="F7" s="10"/>
    </row>
    <row r="8" spans="1:60" ht="15.75" thickBot="1" x14ac:dyDescent="0.3"/>
    <row r="9" spans="1:60" ht="16.5" thickBot="1" x14ac:dyDescent="0.3">
      <c r="A9" s="82"/>
      <c r="B9" s="83" t="s">
        <v>107</v>
      </c>
      <c r="C9" s="84"/>
      <c r="D9" s="84"/>
      <c r="E9" s="84"/>
      <c r="F9" s="84"/>
      <c r="G9" s="84"/>
      <c r="H9" s="84"/>
      <c r="I9" s="84"/>
      <c r="J9" s="84"/>
      <c r="K9" s="84"/>
      <c r="L9" s="85"/>
      <c r="M9" s="84"/>
      <c r="N9" s="85"/>
      <c r="O9" s="84"/>
      <c r="P9" s="85"/>
      <c r="Q9" s="84"/>
      <c r="R9" s="86"/>
      <c r="S9" s="84"/>
      <c r="T9" s="85"/>
      <c r="U9" s="84"/>
      <c r="V9" s="86"/>
      <c r="W9" s="84"/>
      <c r="X9" s="85"/>
      <c r="Y9" s="84"/>
      <c r="Z9" s="86"/>
      <c r="AA9" s="84"/>
      <c r="AB9" s="85"/>
      <c r="AC9" s="84"/>
      <c r="AD9" s="86"/>
      <c r="AE9" s="84"/>
      <c r="AF9" s="85"/>
      <c r="AG9" s="84"/>
      <c r="AH9" s="86"/>
      <c r="AI9" s="84"/>
      <c r="AJ9" s="85"/>
      <c r="AK9" s="84"/>
      <c r="AL9" s="86"/>
      <c r="AM9" s="84"/>
      <c r="AN9" s="85"/>
      <c r="AO9" s="84"/>
      <c r="AP9" s="86"/>
      <c r="AQ9" s="84"/>
      <c r="AR9" s="85"/>
      <c r="AS9" s="84"/>
      <c r="AT9" s="86"/>
      <c r="AU9" s="84"/>
      <c r="AV9" s="85"/>
      <c r="AW9" s="84"/>
      <c r="AX9" s="86"/>
      <c r="AY9" s="84"/>
      <c r="AZ9" s="85"/>
      <c r="BA9" s="84"/>
      <c r="BB9" s="86"/>
      <c r="BC9" s="84"/>
      <c r="BD9" s="87"/>
      <c r="BE9" s="88" t="s">
        <v>113</v>
      </c>
      <c r="BF9" s="89"/>
      <c r="BG9" s="90"/>
      <c r="BH9" s="90" t="s">
        <v>32</v>
      </c>
    </row>
    <row r="10" spans="1:60" ht="30.75" customHeight="1" thickBot="1" x14ac:dyDescent="0.3">
      <c r="A10" s="91" t="s">
        <v>36</v>
      </c>
      <c r="B10" s="92" t="s">
        <v>35</v>
      </c>
      <c r="C10" s="93" t="s">
        <v>34</v>
      </c>
      <c r="D10" s="92"/>
      <c r="E10" s="94"/>
      <c r="F10" s="95" t="s">
        <v>33</v>
      </c>
      <c r="G10" s="96"/>
      <c r="H10" s="97"/>
      <c r="I10" s="98"/>
      <c r="J10" s="99" t="s">
        <v>106</v>
      </c>
      <c r="K10" s="100"/>
      <c r="L10" s="101" t="s">
        <v>32</v>
      </c>
      <c r="M10" s="99"/>
      <c r="N10" s="102" t="s">
        <v>105</v>
      </c>
      <c r="O10" s="100"/>
      <c r="P10" s="101" t="s">
        <v>32</v>
      </c>
      <c r="Q10" s="99"/>
      <c r="R10" s="103" t="s">
        <v>104</v>
      </c>
      <c r="S10" s="100"/>
      <c r="T10" s="101" t="s">
        <v>32</v>
      </c>
      <c r="U10" s="99"/>
      <c r="V10" s="103" t="s">
        <v>103</v>
      </c>
      <c r="W10" s="100"/>
      <c r="X10" s="101" t="s">
        <v>32</v>
      </c>
      <c r="Y10" s="99"/>
      <c r="Z10" s="103" t="s">
        <v>102</v>
      </c>
      <c r="AA10" s="100"/>
      <c r="AB10" s="101" t="s">
        <v>32</v>
      </c>
      <c r="AC10" s="99"/>
      <c r="AD10" s="103" t="s">
        <v>101</v>
      </c>
      <c r="AE10" s="100"/>
      <c r="AF10" s="101" t="s">
        <v>32</v>
      </c>
      <c r="AG10" s="99"/>
      <c r="AH10" s="103" t="s">
        <v>100</v>
      </c>
      <c r="AI10" s="100"/>
      <c r="AJ10" s="101" t="s">
        <v>32</v>
      </c>
      <c r="AK10" s="99"/>
      <c r="AL10" s="103" t="s">
        <v>99</v>
      </c>
      <c r="AM10" s="100"/>
      <c r="AN10" s="101" t="s">
        <v>32</v>
      </c>
      <c r="AO10" s="99"/>
      <c r="AP10" s="103" t="s">
        <v>98</v>
      </c>
      <c r="AQ10" s="100"/>
      <c r="AR10" s="101" t="s">
        <v>32</v>
      </c>
      <c r="AS10" s="99"/>
      <c r="AT10" s="103" t="s">
        <v>97</v>
      </c>
      <c r="AU10" s="100"/>
      <c r="AV10" s="101" t="s">
        <v>32</v>
      </c>
      <c r="AW10" s="99"/>
      <c r="AX10" s="103" t="s">
        <v>96</v>
      </c>
      <c r="AY10" s="100"/>
      <c r="AZ10" s="101" t="s">
        <v>32</v>
      </c>
      <c r="BA10" s="99"/>
      <c r="BB10" s="103" t="s">
        <v>95</v>
      </c>
      <c r="BC10" s="100"/>
      <c r="BD10" s="101" t="s">
        <v>32</v>
      </c>
      <c r="BE10" s="104"/>
      <c r="BF10" s="105"/>
      <c r="BG10" s="106"/>
      <c r="BH10" s="106"/>
    </row>
    <row r="11" spans="1:60" ht="38.25" customHeight="1" x14ac:dyDescent="0.25">
      <c r="A11" s="21">
        <v>1</v>
      </c>
      <c r="B11" s="22" t="s">
        <v>94</v>
      </c>
      <c r="C11" s="23"/>
      <c r="D11" s="24" t="s">
        <v>117</v>
      </c>
      <c r="E11" s="25"/>
      <c r="F11" s="26"/>
      <c r="G11" s="27" t="s">
        <v>89</v>
      </c>
      <c r="H11" s="25"/>
      <c r="I11" s="28"/>
      <c r="J11" s="29">
        <v>27073</v>
      </c>
      <c r="K11" s="30"/>
      <c r="L11" s="31">
        <f>IF(J12="","",J11/J12)</f>
        <v>3.5972628222163165</v>
      </c>
      <c r="M11" s="28"/>
      <c r="N11" s="29">
        <v>26124</v>
      </c>
      <c r="O11" s="30"/>
      <c r="P11" s="31">
        <f>IF(N12="","",N11/N12)</f>
        <v>3.6691011235955058</v>
      </c>
      <c r="Q11" s="28"/>
      <c r="R11" s="29">
        <v>28825</v>
      </c>
      <c r="S11" s="30"/>
      <c r="T11" s="31">
        <f>IF(R12="","",R11/R12)</f>
        <v>3.6691700610997962</v>
      </c>
      <c r="U11" s="26"/>
      <c r="V11" s="29">
        <v>27613</v>
      </c>
      <c r="W11" s="30"/>
      <c r="X11" s="31">
        <f>IF(V12="","",V11/V12)</f>
        <v>3.5643474893507165</v>
      </c>
      <c r="Y11" s="26"/>
      <c r="Z11" s="29">
        <v>28114</v>
      </c>
      <c r="AA11" s="30"/>
      <c r="AB11" s="31">
        <f>IF(Z12="","",Z11/Z12)</f>
        <v>3.4937243693301854</v>
      </c>
      <c r="AC11" s="26"/>
      <c r="AD11" s="29">
        <v>25929</v>
      </c>
      <c r="AE11" s="30"/>
      <c r="AF11" s="31">
        <f>IF(AD12="","",AD11/AD12)</f>
        <v>3.2788315629742035</v>
      </c>
      <c r="AG11" s="26"/>
      <c r="AH11" s="29">
        <v>26992</v>
      </c>
      <c r="AI11" s="30"/>
      <c r="AJ11" s="31">
        <f>IF(AH12="","",AH11/AH12)</f>
        <v>3.4029248613212304</v>
      </c>
      <c r="AK11" s="26"/>
      <c r="AL11" s="29">
        <v>27167</v>
      </c>
      <c r="AM11" s="30"/>
      <c r="AN11" s="31">
        <f>IF(AL12="","",AL11/AL12)</f>
        <v>3.4559216384683884</v>
      </c>
      <c r="AO11" s="26"/>
      <c r="AP11" s="29">
        <v>27014</v>
      </c>
      <c r="AQ11" s="30"/>
      <c r="AR11" s="31">
        <f>IF(AP12="","",AP11/AP12)</f>
        <v>3.286374695863747</v>
      </c>
      <c r="AS11" s="26"/>
      <c r="AT11" s="29">
        <v>26248</v>
      </c>
      <c r="AU11" s="30"/>
      <c r="AV11" s="31">
        <f>IF(AT12="","",AT11/AT12)</f>
        <v>3.3322330836612926</v>
      </c>
      <c r="AW11" s="26"/>
      <c r="AX11" s="29">
        <v>26484</v>
      </c>
      <c r="AY11" s="30"/>
      <c r="AZ11" s="31">
        <f>IF(AX12="","",AX11/AX12)</f>
        <v>3.3810800459594024</v>
      </c>
      <c r="BA11" s="26"/>
      <c r="BB11" s="29">
        <v>23864</v>
      </c>
      <c r="BC11" s="30"/>
      <c r="BD11" s="31">
        <f>IF(BB12="","",BB11/BB12)</f>
        <v>3.1899478679320947</v>
      </c>
      <c r="BE11" s="26"/>
      <c r="BF11" s="29">
        <f t="shared" ref="BF11:BF16" si="0">IF((J11+N11+R11+V11+Z11+AD11+AH11+AL11+AP11+AT11+AX11+BB11)&gt;0,(J11+N11+R11+V11+Z11+AD11+AH11+AL11+AP11+AT11+AX11+BB11),"")</f>
        <v>321447</v>
      </c>
      <c r="BG11" s="30"/>
      <c r="BH11" s="31">
        <f>IFERROR((IF(BF12="","",BF11/BF12)),"")</f>
        <v>3.4413219424460433</v>
      </c>
    </row>
    <row r="12" spans="1:60" ht="38.25" customHeight="1" thickBot="1" x14ac:dyDescent="0.3">
      <c r="A12" s="32"/>
      <c r="B12" s="33"/>
      <c r="C12" s="34"/>
      <c r="D12" s="35" t="s">
        <v>93</v>
      </c>
      <c r="E12" s="36"/>
      <c r="F12" s="37"/>
      <c r="G12" s="35" t="s">
        <v>118</v>
      </c>
      <c r="H12" s="36"/>
      <c r="I12" s="38"/>
      <c r="J12" s="39">
        <v>7526</v>
      </c>
      <c r="K12" s="40"/>
      <c r="L12" s="41"/>
      <c r="M12" s="38"/>
      <c r="N12" s="39">
        <v>7120</v>
      </c>
      <c r="O12" s="40"/>
      <c r="P12" s="41"/>
      <c r="Q12" s="38"/>
      <c r="R12" s="39">
        <v>7856</v>
      </c>
      <c r="S12" s="40"/>
      <c r="T12" s="41"/>
      <c r="U12" s="37"/>
      <c r="V12" s="39">
        <v>7747</v>
      </c>
      <c r="W12" s="40"/>
      <c r="X12" s="41"/>
      <c r="Y12" s="37"/>
      <c r="Z12" s="39">
        <v>8047</v>
      </c>
      <c r="AA12" s="40"/>
      <c r="AB12" s="41"/>
      <c r="AC12" s="37"/>
      <c r="AD12" s="39">
        <v>7908</v>
      </c>
      <c r="AE12" s="40"/>
      <c r="AF12" s="41"/>
      <c r="AG12" s="37"/>
      <c r="AH12" s="39">
        <v>7932</v>
      </c>
      <c r="AI12" s="40"/>
      <c r="AJ12" s="41"/>
      <c r="AK12" s="37"/>
      <c r="AL12" s="39">
        <v>7861</v>
      </c>
      <c r="AM12" s="40"/>
      <c r="AN12" s="41"/>
      <c r="AO12" s="37"/>
      <c r="AP12" s="39">
        <v>8220</v>
      </c>
      <c r="AQ12" s="40"/>
      <c r="AR12" s="41"/>
      <c r="AS12" s="37"/>
      <c r="AT12" s="39">
        <v>7877</v>
      </c>
      <c r="AU12" s="40"/>
      <c r="AV12" s="41"/>
      <c r="AW12" s="37"/>
      <c r="AX12" s="39">
        <v>7833</v>
      </c>
      <c r="AY12" s="40"/>
      <c r="AZ12" s="41"/>
      <c r="BA12" s="37"/>
      <c r="BB12" s="39">
        <v>7481</v>
      </c>
      <c r="BC12" s="40"/>
      <c r="BD12" s="41"/>
      <c r="BE12" s="37"/>
      <c r="BF12" s="42">
        <f t="shared" si="0"/>
        <v>93408</v>
      </c>
      <c r="BG12" s="40"/>
      <c r="BH12" s="41"/>
    </row>
    <row r="13" spans="1:60" ht="38.25" customHeight="1" x14ac:dyDescent="0.25">
      <c r="A13" s="21">
        <v>2</v>
      </c>
      <c r="B13" s="22" t="s">
        <v>92</v>
      </c>
      <c r="C13" s="23"/>
      <c r="D13" s="24" t="s">
        <v>79</v>
      </c>
      <c r="E13" s="25"/>
      <c r="F13" s="26"/>
      <c r="G13" s="27" t="s">
        <v>89</v>
      </c>
      <c r="H13" s="25"/>
      <c r="I13" s="28"/>
      <c r="J13" s="43">
        <v>27073</v>
      </c>
      <c r="K13" s="30"/>
      <c r="L13" s="31">
        <f>IF(J14="","",J13/J14)</f>
        <v>3.5972628222163165</v>
      </c>
      <c r="M13" s="28"/>
      <c r="N13" s="29">
        <v>26124</v>
      </c>
      <c r="O13" s="30"/>
      <c r="P13" s="31">
        <f>IF(N14="","",N13/N14)</f>
        <v>3.6691011235955058</v>
      </c>
      <c r="Q13" s="28"/>
      <c r="R13" s="29">
        <v>28825</v>
      </c>
      <c r="S13" s="30"/>
      <c r="T13" s="31">
        <f>IF(R14="","",R13/R14)</f>
        <v>3.6691700610997962</v>
      </c>
      <c r="U13" s="26"/>
      <c r="V13" s="29">
        <v>27613</v>
      </c>
      <c r="W13" s="25"/>
      <c r="X13" s="31">
        <f>IF(V14="","",V13/V14)</f>
        <v>3.5643474893507165</v>
      </c>
      <c r="Y13" s="26"/>
      <c r="Z13" s="29">
        <v>28114</v>
      </c>
      <c r="AA13" s="25"/>
      <c r="AB13" s="31">
        <f>IF(Z14="","",Z13/Z14)</f>
        <v>3.4937243693301854</v>
      </c>
      <c r="AC13" s="26"/>
      <c r="AD13" s="29">
        <v>25929</v>
      </c>
      <c r="AE13" s="25"/>
      <c r="AF13" s="31">
        <f>IF(AD14="","",AD13/AD14)</f>
        <v>3.2788315629742035</v>
      </c>
      <c r="AG13" s="26"/>
      <c r="AH13" s="29">
        <v>26992</v>
      </c>
      <c r="AI13" s="25"/>
      <c r="AJ13" s="31">
        <f>IF(AH14="","",AH13/AH14)</f>
        <v>3.4029248613212304</v>
      </c>
      <c r="AK13" s="26"/>
      <c r="AL13" s="29">
        <v>27167</v>
      </c>
      <c r="AM13" s="25"/>
      <c r="AN13" s="31">
        <f>IF(AL14="","",AL13/AL14)</f>
        <v>3.4559216384683884</v>
      </c>
      <c r="AO13" s="26"/>
      <c r="AP13" s="29">
        <v>27014</v>
      </c>
      <c r="AQ13" s="25"/>
      <c r="AR13" s="31">
        <f>IF(AP14="","",AP13/AP14)</f>
        <v>3.286374695863747</v>
      </c>
      <c r="AS13" s="26"/>
      <c r="AT13" s="29">
        <v>26248</v>
      </c>
      <c r="AU13" s="25"/>
      <c r="AV13" s="31">
        <f>IF(AT14="","",AT13/AT14)</f>
        <v>3.3322330836612926</v>
      </c>
      <c r="AW13" s="26"/>
      <c r="AX13" s="29">
        <v>26484</v>
      </c>
      <c r="AY13" s="25"/>
      <c r="AZ13" s="31">
        <f>IF(AX14="","",AX13/AX14)</f>
        <v>3.3810800459594024</v>
      </c>
      <c r="BA13" s="26"/>
      <c r="BB13" s="29">
        <v>23864</v>
      </c>
      <c r="BC13" s="25"/>
      <c r="BD13" s="31">
        <f>IF(BB14="","",BB13/BB14)</f>
        <v>3.1899478679320947</v>
      </c>
      <c r="BE13" s="26"/>
      <c r="BF13" s="29">
        <f t="shared" si="0"/>
        <v>321447</v>
      </c>
      <c r="BG13" s="25"/>
      <c r="BH13" s="31">
        <f>IFERROR((IF(BF14="","",BF13/BF14)),"")</f>
        <v>3.4413219424460433</v>
      </c>
    </row>
    <row r="14" spans="1:60" ht="38.25" customHeight="1" thickBot="1" x14ac:dyDescent="0.3">
      <c r="A14" s="44"/>
      <c r="B14" s="45"/>
      <c r="C14" s="46"/>
      <c r="D14" s="35" t="s">
        <v>91</v>
      </c>
      <c r="E14" s="36"/>
      <c r="F14" s="37"/>
      <c r="G14" s="35" t="s">
        <v>119</v>
      </c>
      <c r="H14" s="36"/>
      <c r="I14" s="38"/>
      <c r="J14" s="39">
        <v>7526</v>
      </c>
      <c r="K14" s="40"/>
      <c r="L14" s="41"/>
      <c r="M14" s="38"/>
      <c r="N14" s="39">
        <v>7120</v>
      </c>
      <c r="O14" s="40"/>
      <c r="P14" s="41"/>
      <c r="Q14" s="38"/>
      <c r="R14" s="39">
        <v>7856</v>
      </c>
      <c r="S14" s="40"/>
      <c r="T14" s="41"/>
      <c r="U14" s="37"/>
      <c r="V14" s="39">
        <v>7747</v>
      </c>
      <c r="W14" s="36"/>
      <c r="X14" s="41"/>
      <c r="Y14" s="37"/>
      <c r="Z14" s="39">
        <v>8047</v>
      </c>
      <c r="AA14" s="36"/>
      <c r="AB14" s="41"/>
      <c r="AC14" s="37"/>
      <c r="AD14" s="39">
        <v>7908</v>
      </c>
      <c r="AE14" s="36"/>
      <c r="AF14" s="41"/>
      <c r="AG14" s="37"/>
      <c r="AH14" s="39">
        <v>7932</v>
      </c>
      <c r="AI14" s="36"/>
      <c r="AJ14" s="41"/>
      <c r="AK14" s="37"/>
      <c r="AL14" s="39">
        <v>7861</v>
      </c>
      <c r="AM14" s="36"/>
      <c r="AN14" s="41"/>
      <c r="AO14" s="37"/>
      <c r="AP14" s="39">
        <v>8220</v>
      </c>
      <c r="AQ14" s="36"/>
      <c r="AR14" s="41"/>
      <c r="AS14" s="37"/>
      <c r="AT14" s="39">
        <v>7877</v>
      </c>
      <c r="AU14" s="36"/>
      <c r="AV14" s="41"/>
      <c r="AW14" s="37"/>
      <c r="AX14" s="39">
        <v>7833</v>
      </c>
      <c r="AY14" s="36"/>
      <c r="AZ14" s="41"/>
      <c r="BA14" s="37"/>
      <c r="BB14" s="39">
        <v>7481</v>
      </c>
      <c r="BC14" s="36"/>
      <c r="BD14" s="41"/>
      <c r="BE14" s="37"/>
      <c r="BF14" s="42">
        <f t="shared" si="0"/>
        <v>93408</v>
      </c>
      <c r="BG14" s="36"/>
      <c r="BH14" s="41"/>
    </row>
    <row r="15" spans="1:60" ht="38.25" customHeight="1" x14ac:dyDescent="0.25">
      <c r="A15" s="47" t="s">
        <v>115</v>
      </c>
      <c r="B15" s="48" t="s">
        <v>90</v>
      </c>
      <c r="C15" s="49"/>
      <c r="D15" s="24" t="s">
        <v>79</v>
      </c>
      <c r="E15" s="25"/>
      <c r="F15" s="26"/>
      <c r="G15" s="27" t="s">
        <v>89</v>
      </c>
      <c r="H15" s="25"/>
      <c r="I15" s="28"/>
      <c r="J15" s="29">
        <v>27073</v>
      </c>
      <c r="K15" s="30"/>
      <c r="L15" s="31">
        <f>IF(J16="","",J15/J16)</f>
        <v>1.9322675041039183</v>
      </c>
      <c r="M15" s="28"/>
      <c r="N15" s="29">
        <v>26124</v>
      </c>
      <c r="O15" s="30"/>
      <c r="P15" s="31">
        <f>IF(N16="","",N15/N16)</f>
        <v>1.7663286004056795</v>
      </c>
      <c r="Q15" s="28"/>
      <c r="R15" s="29">
        <v>28825</v>
      </c>
      <c r="S15" s="30"/>
      <c r="T15" s="31">
        <f>IF(R16="","",R15/R16)</f>
        <v>1.9662346521145975</v>
      </c>
      <c r="U15" s="26"/>
      <c r="V15" s="29">
        <v>27613</v>
      </c>
      <c r="W15" s="25"/>
      <c r="X15" s="31">
        <f>IF(V16="","",V15/V16)</f>
        <v>2.0482901861879683</v>
      </c>
      <c r="Y15" s="26"/>
      <c r="Z15" s="29">
        <v>28114</v>
      </c>
      <c r="AA15" s="25"/>
      <c r="AB15" s="31">
        <f>IF(Z16="","",Z15/Z16)</f>
        <v>2.2079635592554778</v>
      </c>
      <c r="AC15" s="26"/>
      <c r="AD15" s="29">
        <v>25929</v>
      </c>
      <c r="AE15" s="25"/>
      <c r="AF15" s="31">
        <f>IF(AD16="","",AD15/AD16)</f>
        <v>2.2956175298804782</v>
      </c>
      <c r="AG15" s="26"/>
      <c r="AH15" s="29">
        <v>26992</v>
      </c>
      <c r="AI15" s="25"/>
      <c r="AJ15" s="31">
        <f>IF(AH16="","",AH15/AH16)</f>
        <v>2.3836100317908868</v>
      </c>
      <c r="AK15" s="26"/>
      <c r="AL15" s="29">
        <v>27167</v>
      </c>
      <c r="AM15" s="25"/>
      <c r="AN15" s="31">
        <f>IF(AL16="","",AL15/AL16)</f>
        <v>2.4391273119051893</v>
      </c>
      <c r="AO15" s="26"/>
      <c r="AP15" s="29">
        <v>27014</v>
      </c>
      <c r="AQ15" s="25"/>
      <c r="AR15" s="31">
        <f>IF(AP16="","",AP15/AP16)</f>
        <v>2.4715462031107043</v>
      </c>
      <c r="AS15" s="26"/>
      <c r="AT15" s="29">
        <v>26248</v>
      </c>
      <c r="AU15" s="25"/>
      <c r="AV15" s="31">
        <f>IF(AT16="","",AT15/AT16)</f>
        <v>2.4950570342205323</v>
      </c>
      <c r="AW15" s="26"/>
      <c r="AX15" s="29">
        <v>26484</v>
      </c>
      <c r="AY15" s="25"/>
      <c r="AZ15" s="31">
        <f>IF(AX16="","",AX15/AX16)</f>
        <v>2.5946899186832564</v>
      </c>
      <c r="BA15" s="26"/>
      <c r="BB15" s="29">
        <v>23864</v>
      </c>
      <c r="BC15" s="25"/>
      <c r="BD15" s="31">
        <f>IF(BB16="","",BB15/BB16)</f>
        <v>2.6198265451751017</v>
      </c>
      <c r="BE15" s="26"/>
      <c r="BF15" s="29">
        <f t="shared" si="0"/>
        <v>321447</v>
      </c>
      <c r="BG15" s="25"/>
      <c r="BH15" s="31">
        <f>IFERROR((IF(BF16="","",BF15/BF16)),"")</f>
        <v>2.2292056755294802</v>
      </c>
    </row>
    <row r="16" spans="1:60" ht="38.25" customHeight="1" thickBot="1" x14ac:dyDescent="0.3">
      <c r="A16" s="50"/>
      <c r="B16" s="51"/>
      <c r="C16" s="52"/>
      <c r="D16" s="35" t="s">
        <v>79</v>
      </c>
      <c r="E16" s="36"/>
      <c r="F16" s="37"/>
      <c r="G16" s="35" t="s">
        <v>88</v>
      </c>
      <c r="H16" s="36"/>
      <c r="I16" s="38"/>
      <c r="J16" s="39">
        <v>14011</v>
      </c>
      <c r="K16" s="40"/>
      <c r="L16" s="41"/>
      <c r="M16" s="38"/>
      <c r="N16" s="39">
        <v>14790</v>
      </c>
      <c r="O16" s="40"/>
      <c r="P16" s="41"/>
      <c r="Q16" s="38"/>
      <c r="R16" s="39">
        <v>14660</v>
      </c>
      <c r="S16" s="40"/>
      <c r="T16" s="41"/>
      <c r="U16" s="37"/>
      <c r="V16" s="39">
        <v>13481</v>
      </c>
      <c r="W16" s="36"/>
      <c r="X16" s="41"/>
      <c r="Y16" s="37"/>
      <c r="Z16" s="39">
        <v>12733</v>
      </c>
      <c r="AA16" s="36"/>
      <c r="AB16" s="41"/>
      <c r="AC16" s="37"/>
      <c r="AD16" s="39">
        <v>11295</v>
      </c>
      <c r="AE16" s="36"/>
      <c r="AF16" s="41"/>
      <c r="AG16" s="37"/>
      <c r="AH16" s="39">
        <v>11324</v>
      </c>
      <c r="AI16" s="36"/>
      <c r="AJ16" s="41"/>
      <c r="AK16" s="37"/>
      <c r="AL16" s="39">
        <v>11138</v>
      </c>
      <c r="AM16" s="36"/>
      <c r="AN16" s="41"/>
      <c r="AO16" s="37"/>
      <c r="AP16" s="39">
        <v>10930</v>
      </c>
      <c r="AQ16" s="36"/>
      <c r="AR16" s="41"/>
      <c r="AS16" s="37"/>
      <c r="AT16" s="39">
        <v>10520</v>
      </c>
      <c r="AU16" s="36"/>
      <c r="AV16" s="41"/>
      <c r="AW16" s="37"/>
      <c r="AX16" s="39">
        <v>10207</v>
      </c>
      <c r="AY16" s="36"/>
      <c r="AZ16" s="41"/>
      <c r="BA16" s="37"/>
      <c r="BB16" s="39">
        <v>9109</v>
      </c>
      <c r="BC16" s="36"/>
      <c r="BD16" s="41"/>
      <c r="BE16" s="37"/>
      <c r="BF16" s="42">
        <f t="shared" si="0"/>
        <v>144198</v>
      </c>
      <c r="BG16" s="36"/>
      <c r="BH16" s="41"/>
    </row>
    <row r="17" spans="1:60" ht="38.25" customHeight="1" x14ac:dyDescent="0.25">
      <c r="A17" s="48">
        <v>4</v>
      </c>
      <c r="B17" s="48" t="s">
        <v>87</v>
      </c>
      <c r="C17" s="49"/>
      <c r="D17" s="24" t="s">
        <v>85</v>
      </c>
      <c r="E17" s="25"/>
      <c r="F17" s="26"/>
      <c r="G17" s="27" t="s">
        <v>86</v>
      </c>
      <c r="H17" s="25"/>
      <c r="I17" s="28"/>
      <c r="J17" s="29">
        <v>95</v>
      </c>
      <c r="K17" s="30"/>
      <c r="L17" s="31">
        <f>IF(J18="","",J17/J18)</f>
        <v>1.6379310344827587</v>
      </c>
      <c r="M17" s="28"/>
      <c r="N17" s="29">
        <v>95</v>
      </c>
      <c r="O17" s="30"/>
      <c r="P17" s="31">
        <f>IF(N18="","",N17/N18)</f>
        <v>1.6379310344827587</v>
      </c>
      <c r="Q17" s="28"/>
      <c r="R17" s="29">
        <v>95</v>
      </c>
      <c r="S17" s="30"/>
      <c r="T17" s="31">
        <f>IF(R18="","",R17/R18)</f>
        <v>1.6379310344827587</v>
      </c>
      <c r="U17" s="26"/>
      <c r="V17" s="29">
        <v>95</v>
      </c>
      <c r="W17" s="25"/>
      <c r="X17" s="31">
        <f>IF(V18="","",V17/V18)</f>
        <v>1.6379310344827587</v>
      </c>
      <c r="Y17" s="26"/>
      <c r="Z17" s="29">
        <v>95</v>
      </c>
      <c r="AA17" s="25"/>
      <c r="AB17" s="31">
        <f>IF(Z18="","",Z17/Z18)</f>
        <v>1.6379310344827587</v>
      </c>
      <c r="AC17" s="26"/>
      <c r="AD17" s="29">
        <v>95</v>
      </c>
      <c r="AE17" s="25"/>
      <c r="AF17" s="31">
        <f>IF(AD18="","",AD17/AD18)</f>
        <v>1.6379310344827587</v>
      </c>
      <c r="AG17" s="26"/>
      <c r="AH17" s="29">
        <v>95</v>
      </c>
      <c r="AI17" s="25"/>
      <c r="AJ17" s="31">
        <f>IF(AH18="","",AH17/AH18)</f>
        <v>1.6379310344827587</v>
      </c>
      <c r="AK17" s="26"/>
      <c r="AL17" s="29">
        <v>95</v>
      </c>
      <c r="AM17" s="25"/>
      <c r="AN17" s="31">
        <f>IF(AL18="","",AL17/AL18)</f>
        <v>1.6379310344827587</v>
      </c>
      <c r="AO17" s="26"/>
      <c r="AP17" s="29">
        <v>95</v>
      </c>
      <c r="AQ17" s="25"/>
      <c r="AR17" s="31">
        <f>IF(AP18="","",AP17/AP18)</f>
        <v>1.6379310344827587</v>
      </c>
      <c r="AS17" s="26"/>
      <c r="AT17" s="29">
        <v>95</v>
      </c>
      <c r="AU17" s="25"/>
      <c r="AV17" s="31">
        <f>IF(AT18="","",AT17/AT18)</f>
        <v>1.6379310344827587</v>
      </c>
      <c r="AW17" s="26"/>
      <c r="AX17" s="29">
        <v>95</v>
      </c>
      <c r="AY17" s="25"/>
      <c r="AZ17" s="31">
        <f>IF(AX18="","",AX17/AX18)</f>
        <v>1.6379310344827587</v>
      </c>
      <c r="BA17" s="26"/>
      <c r="BB17" s="29">
        <v>95</v>
      </c>
      <c r="BC17" s="25"/>
      <c r="BD17" s="31">
        <f>IF(BB18="","",BB17/BB18)</f>
        <v>1.6379310344827587</v>
      </c>
      <c r="BE17" s="26"/>
      <c r="BF17" s="29">
        <f>IFERROR((ROUND((AVERAGE(J17,N17,R17,V17,Z17,AD17,AH17,AL17,AP17,AT17,AX17,BB17)),0)),"")</f>
        <v>95</v>
      </c>
      <c r="BG17" s="25"/>
      <c r="BH17" s="31">
        <f>IFERROR((IF(BF18="","",BF17/BF18)),"")</f>
        <v>1.6379310344827587</v>
      </c>
    </row>
    <row r="18" spans="1:60" ht="38.25" customHeight="1" thickBot="1" x14ac:dyDescent="0.3">
      <c r="A18" s="51"/>
      <c r="B18" s="51"/>
      <c r="C18" s="52"/>
      <c r="D18" s="35" t="s">
        <v>85</v>
      </c>
      <c r="E18" s="36"/>
      <c r="F18" s="37"/>
      <c r="G18" s="35" t="s">
        <v>84</v>
      </c>
      <c r="H18" s="36"/>
      <c r="I18" s="38"/>
      <c r="J18" s="39">
        <v>58</v>
      </c>
      <c r="K18" s="40"/>
      <c r="L18" s="41"/>
      <c r="M18" s="38"/>
      <c r="N18" s="39">
        <v>58</v>
      </c>
      <c r="O18" s="40"/>
      <c r="P18" s="41"/>
      <c r="Q18" s="38"/>
      <c r="R18" s="39">
        <v>58</v>
      </c>
      <c r="S18" s="40"/>
      <c r="T18" s="41"/>
      <c r="U18" s="37"/>
      <c r="V18" s="39">
        <v>58</v>
      </c>
      <c r="W18" s="36"/>
      <c r="X18" s="41"/>
      <c r="Y18" s="37"/>
      <c r="Z18" s="39">
        <v>58</v>
      </c>
      <c r="AA18" s="36"/>
      <c r="AB18" s="41"/>
      <c r="AC18" s="37"/>
      <c r="AD18" s="39">
        <v>58</v>
      </c>
      <c r="AE18" s="36"/>
      <c r="AF18" s="41"/>
      <c r="AG18" s="37"/>
      <c r="AH18" s="39">
        <v>58</v>
      </c>
      <c r="AI18" s="36"/>
      <c r="AJ18" s="41"/>
      <c r="AK18" s="37"/>
      <c r="AL18" s="39">
        <v>58</v>
      </c>
      <c r="AM18" s="36"/>
      <c r="AN18" s="41"/>
      <c r="AO18" s="37"/>
      <c r="AP18" s="39">
        <v>58</v>
      </c>
      <c r="AQ18" s="36"/>
      <c r="AR18" s="41"/>
      <c r="AS18" s="37"/>
      <c r="AT18" s="39">
        <v>58</v>
      </c>
      <c r="AU18" s="36"/>
      <c r="AV18" s="41"/>
      <c r="AW18" s="37"/>
      <c r="AX18" s="39">
        <v>58</v>
      </c>
      <c r="AY18" s="36"/>
      <c r="AZ18" s="41"/>
      <c r="BA18" s="37"/>
      <c r="BB18" s="39">
        <v>58</v>
      </c>
      <c r="BC18" s="36"/>
      <c r="BD18" s="41"/>
      <c r="BE18" s="37"/>
      <c r="BF18" s="39">
        <f>IFERROR((ROUND((AVERAGE(J18,N18,R18,V18,Z18,AD18,AH18,AL18,AP18,AT18,AX18,BB18)),0)),"")</f>
        <v>58</v>
      </c>
      <c r="BG18" s="36"/>
      <c r="BH18" s="41"/>
    </row>
    <row r="19" spans="1:60" ht="15.75" thickBot="1" x14ac:dyDescent="0.3">
      <c r="A19" s="1"/>
      <c r="B19" s="1"/>
      <c r="C19" s="1"/>
      <c r="D19" s="1"/>
      <c r="E19" s="1"/>
      <c r="F19" s="1"/>
      <c r="G19" s="1"/>
      <c r="H19" s="1"/>
      <c r="I19" s="5"/>
      <c r="J19" s="5"/>
      <c r="K19" s="5"/>
      <c r="L19" s="2"/>
      <c r="M19" s="5"/>
      <c r="N19" s="5"/>
      <c r="O19" s="5"/>
      <c r="P19" s="2"/>
      <c r="Q19" s="5"/>
      <c r="R19" s="5"/>
      <c r="S19" s="5"/>
      <c r="T19" s="2"/>
      <c r="U19" s="1"/>
      <c r="V19" s="5"/>
      <c r="W19" s="1"/>
      <c r="X19" s="2"/>
      <c r="Y19" s="1"/>
      <c r="Z19" s="5"/>
      <c r="AA19" s="1"/>
      <c r="AB19" s="2"/>
      <c r="AC19" s="1"/>
      <c r="AD19" s="5"/>
      <c r="AE19" s="1"/>
      <c r="AF19" s="2"/>
      <c r="AG19" s="1"/>
      <c r="AH19" s="5"/>
      <c r="AI19" s="1"/>
      <c r="AJ19" s="2"/>
      <c r="AK19" s="1"/>
      <c r="AL19" s="5"/>
      <c r="AM19" s="1"/>
      <c r="AN19" s="2"/>
      <c r="AO19" s="1"/>
      <c r="AP19" s="5"/>
      <c r="AQ19" s="1"/>
      <c r="AR19" s="2"/>
      <c r="AS19" s="1"/>
      <c r="AT19" s="5"/>
      <c r="AU19" s="1"/>
      <c r="AV19" s="2"/>
      <c r="AW19" s="1"/>
      <c r="AX19" s="5"/>
      <c r="AY19" s="1"/>
      <c r="AZ19" s="2"/>
      <c r="BA19" s="1"/>
      <c r="BB19" s="5"/>
      <c r="BC19" s="1"/>
      <c r="BD19" s="2"/>
      <c r="BE19" s="1"/>
      <c r="BF19" s="5"/>
      <c r="BG19" s="1"/>
      <c r="BH19" s="2"/>
    </row>
    <row r="20" spans="1:60" ht="16.5" thickBot="1" x14ac:dyDescent="0.3">
      <c r="A20" s="61"/>
      <c r="B20" s="62" t="s">
        <v>83</v>
      </c>
      <c r="C20" s="107"/>
      <c r="D20" s="107"/>
      <c r="E20" s="107"/>
      <c r="F20" s="107"/>
      <c r="G20" s="107"/>
      <c r="H20" s="107"/>
      <c r="I20" s="108"/>
      <c r="J20" s="108"/>
      <c r="K20" s="108"/>
      <c r="L20" s="109"/>
      <c r="M20" s="108"/>
      <c r="N20" s="108"/>
      <c r="O20" s="108"/>
      <c r="P20" s="109"/>
      <c r="Q20" s="108"/>
      <c r="R20" s="108"/>
      <c r="S20" s="108"/>
      <c r="T20" s="109"/>
      <c r="U20" s="107"/>
      <c r="V20" s="108"/>
      <c r="W20" s="107"/>
      <c r="X20" s="109"/>
      <c r="Y20" s="107"/>
      <c r="Z20" s="108"/>
      <c r="AA20" s="107"/>
      <c r="AB20" s="109"/>
      <c r="AC20" s="107"/>
      <c r="AD20" s="108"/>
      <c r="AE20" s="107"/>
      <c r="AF20" s="109"/>
      <c r="AG20" s="107"/>
      <c r="AH20" s="108"/>
      <c r="AI20" s="107"/>
      <c r="AJ20" s="109"/>
      <c r="AK20" s="107"/>
      <c r="AL20" s="108"/>
      <c r="AM20" s="107"/>
      <c r="AN20" s="109"/>
      <c r="AO20" s="107"/>
      <c r="AP20" s="108"/>
      <c r="AQ20" s="107"/>
      <c r="AR20" s="109"/>
      <c r="AS20" s="107"/>
      <c r="AT20" s="108"/>
      <c r="AU20" s="107"/>
      <c r="AV20" s="109"/>
      <c r="AW20" s="107"/>
      <c r="AX20" s="108"/>
      <c r="AY20" s="107"/>
      <c r="AZ20" s="109"/>
      <c r="BA20" s="107"/>
      <c r="BB20" s="108"/>
      <c r="BC20" s="107"/>
      <c r="BD20" s="110"/>
      <c r="BE20" s="63" t="s">
        <v>113</v>
      </c>
      <c r="BF20" s="64"/>
      <c r="BG20" s="65"/>
      <c r="BH20" s="65" t="s">
        <v>32</v>
      </c>
    </row>
    <row r="21" spans="1:60" ht="30.75" customHeight="1" thickBot="1" x14ac:dyDescent="0.3">
      <c r="A21" s="66" t="s">
        <v>36</v>
      </c>
      <c r="B21" s="67" t="s">
        <v>35</v>
      </c>
      <c r="C21" s="68" t="s">
        <v>34</v>
      </c>
      <c r="D21" s="67"/>
      <c r="E21" s="69"/>
      <c r="F21" s="70" t="s">
        <v>33</v>
      </c>
      <c r="G21" s="71"/>
      <c r="H21" s="72"/>
      <c r="I21" s="73"/>
      <c r="J21" s="74" t="s">
        <v>106</v>
      </c>
      <c r="K21" s="75"/>
      <c r="L21" s="76" t="s">
        <v>32</v>
      </c>
      <c r="M21" s="74"/>
      <c r="N21" s="77" t="s">
        <v>105</v>
      </c>
      <c r="O21" s="75"/>
      <c r="P21" s="76" t="s">
        <v>32</v>
      </c>
      <c r="Q21" s="74"/>
      <c r="R21" s="78" t="s">
        <v>104</v>
      </c>
      <c r="S21" s="75"/>
      <c r="T21" s="76" t="s">
        <v>32</v>
      </c>
      <c r="U21" s="74"/>
      <c r="V21" s="78" t="s">
        <v>103</v>
      </c>
      <c r="W21" s="75"/>
      <c r="X21" s="76" t="s">
        <v>32</v>
      </c>
      <c r="Y21" s="74"/>
      <c r="Z21" s="78" t="s">
        <v>102</v>
      </c>
      <c r="AA21" s="75"/>
      <c r="AB21" s="76" t="s">
        <v>32</v>
      </c>
      <c r="AC21" s="74"/>
      <c r="AD21" s="78" t="s">
        <v>101</v>
      </c>
      <c r="AE21" s="75"/>
      <c r="AF21" s="76" t="s">
        <v>32</v>
      </c>
      <c r="AG21" s="74"/>
      <c r="AH21" s="78" t="s">
        <v>100</v>
      </c>
      <c r="AI21" s="75"/>
      <c r="AJ21" s="76" t="s">
        <v>32</v>
      </c>
      <c r="AK21" s="74"/>
      <c r="AL21" s="78" t="s">
        <v>99</v>
      </c>
      <c r="AM21" s="75"/>
      <c r="AN21" s="76" t="s">
        <v>32</v>
      </c>
      <c r="AO21" s="74"/>
      <c r="AP21" s="78" t="s">
        <v>98</v>
      </c>
      <c r="AQ21" s="75"/>
      <c r="AR21" s="76" t="s">
        <v>32</v>
      </c>
      <c r="AS21" s="74"/>
      <c r="AT21" s="78" t="s">
        <v>97</v>
      </c>
      <c r="AU21" s="75"/>
      <c r="AV21" s="76" t="s">
        <v>32</v>
      </c>
      <c r="AW21" s="74"/>
      <c r="AX21" s="78" t="s">
        <v>96</v>
      </c>
      <c r="AY21" s="75"/>
      <c r="AZ21" s="76" t="s">
        <v>32</v>
      </c>
      <c r="BA21" s="74"/>
      <c r="BB21" s="78" t="s">
        <v>95</v>
      </c>
      <c r="BC21" s="75"/>
      <c r="BD21" s="76" t="s">
        <v>32</v>
      </c>
      <c r="BE21" s="79"/>
      <c r="BF21" s="80"/>
      <c r="BG21" s="81"/>
      <c r="BH21" s="81"/>
    </row>
    <row r="22" spans="1:60" ht="38.25" customHeight="1" x14ac:dyDescent="0.25">
      <c r="A22" s="53">
        <v>5</v>
      </c>
      <c r="B22" s="47" t="s">
        <v>82</v>
      </c>
      <c r="C22" s="49"/>
      <c r="D22" s="24" t="s">
        <v>81</v>
      </c>
      <c r="E22" s="25"/>
      <c r="F22" s="26"/>
      <c r="G22" s="27" t="s">
        <v>80</v>
      </c>
      <c r="H22" s="25"/>
      <c r="I22" s="28"/>
      <c r="J22" s="54">
        <v>56029</v>
      </c>
      <c r="K22" s="30"/>
      <c r="L22" s="55">
        <f>IF(J23="","",J22/J23)</f>
        <v>2.0695526908728255</v>
      </c>
      <c r="M22" s="28"/>
      <c r="N22" s="54">
        <v>56184</v>
      </c>
      <c r="O22" s="30"/>
      <c r="P22" s="55">
        <f>IF(N23="","",N22/N23)</f>
        <v>2.1506660542030316</v>
      </c>
      <c r="Q22" s="28"/>
      <c r="R22" s="54">
        <v>62585</v>
      </c>
      <c r="S22" s="30"/>
      <c r="T22" s="55">
        <f>IF(R23="","",R22/R23)</f>
        <v>2.1712055507372074</v>
      </c>
      <c r="U22" s="26"/>
      <c r="V22" s="54">
        <v>59693</v>
      </c>
      <c r="W22" s="25"/>
      <c r="X22" s="55">
        <f>IF(V23="","",V22/V23)</f>
        <v>2.1617716293050373</v>
      </c>
      <c r="Y22" s="26"/>
      <c r="Z22" s="54">
        <v>58704</v>
      </c>
      <c r="AA22" s="25"/>
      <c r="AB22" s="55">
        <f>IF(Z23="","",Z22/Z23)</f>
        <v>2.0880700007113893</v>
      </c>
      <c r="AC22" s="26"/>
      <c r="AD22" s="54">
        <v>52584</v>
      </c>
      <c r="AE22" s="25"/>
      <c r="AF22" s="55">
        <f>IF(AD23="","",AD22/AD23)</f>
        <v>2.0279995371977324</v>
      </c>
      <c r="AG22" s="26"/>
      <c r="AH22" s="54">
        <v>57766</v>
      </c>
      <c r="AI22" s="25"/>
      <c r="AJ22" s="55">
        <f>IF(AH23="","",AH22/AH23)</f>
        <v>2.1401155898043864</v>
      </c>
      <c r="AK22" s="26"/>
      <c r="AL22" s="54">
        <v>58748</v>
      </c>
      <c r="AM22" s="25"/>
      <c r="AN22" s="55">
        <f>IF(AL23="","",AL22/AL23)</f>
        <v>2.1624765340302572</v>
      </c>
      <c r="AO22" s="26"/>
      <c r="AP22" s="54">
        <v>58385</v>
      </c>
      <c r="AQ22" s="25"/>
      <c r="AR22" s="55">
        <f>IF(AP23="","",AP22/AP23)</f>
        <v>2.1612867402087805</v>
      </c>
      <c r="AS22" s="26"/>
      <c r="AT22" s="54">
        <v>53714</v>
      </c>
      <c r="AU22" s="25"/>
      <c r="AV22" s="55">
        <f>IF(AT23="","",AT22/AT23)</f>
        <v>2.0464035355074675</v>
      </c>
      <c r="AW22" s="26"/>
      <c r="AX22" s="54">
        <v>42890</v>
      </c>
      <c r="AY22" s="25">
        <v>26955</v>
      </c>
      <c r="AZ22" s="55">
        <f>IF(AX23="","",AX22/AX23)</f>
        <v>1.6194683582540401</v>
      </c>
      <c r="BA22" s="26"/>
      <c r="BB22" s="54"/>
      <c r="BC22" s="25"/>
      <c r="BD22" s="55">
        <f>IF(BB23="","",BB22/BB23)</f>
        <v>0</v>
      </c>
      <c r="BE22" s="26"/>
      <c r="BF22" s="29">
        <f t="shared" ref="BF22:BF40" si="1">IF((J22+N22+R22+V22+Z22+AD22+AH22+AL22+AP22+AT22+AX22+BB22)&gt;0,(J22+N22+R22+V22+Z22+AD22+AH22+AL22+AP22+AT22+AX22+BB22),"")</f>
        <v>617282</v>
      </c>
      <c r="BG22" s="25"/>
      <c r="BH22" s="31">
        <f>IFERROR((IF(BF23="","",BF22/BF23)),"")</f>
        <v>1.9203227903822404</v>
      </c>
    </row>
    <row r="23" spans="1:60" ht="38.25" customHeight="1" thickBot="1" x14ac:dyDescent="0.3">
      <c r="A23" s="56"/>
      <c r="B23" s="50"/>
      <c r="C23" s="52"/>
      <c r="D23" s="35" t="s">
        <v>79</v>
      </c>
      <c r="E23" s="36"/>
      <c r="F23" s="37"/>
      <c r="G23" s="35" t="s">
        <v>78</v>
      </c>
      <c r="H23" s="36"/>
      <c r="I23" s="38"/>
      <c r="J23" s="57">
        <v>27073</v>
      </c>
      <c r="K23" s="40"/>
      <c r="L23" s="58"/>
      <c r="M23" s="38"/>
      <c r="N23" s="57">
        <v>26124</v>
      </c>
      <c r="O23" s="40"/>
      <c r="P23" s="58"/>
      <c r="Q23" s="38"/>
      <c r="R23" s="57">
        <v>28825</v>
      </c>
      <c r="S23" s="40"/>
      <c r="T23" s="58"/>
      <c r="U23" s="37"/>
      <c r="V23" s="57">
        <v>27613</v>
      </c>
      <c r="W23" s="36"/>
      <c r="X23" s="58"/>
      <c r="Y23" s="37"/>
      <c r="Z23" s="57">
        <v>28114</v>
      </c>
      <c r="AA23" s="36"/>
      <c r="AB23" s="58"/>
      <c r="AC23" s="37"/>
      <c r="AD23" s="57">
        <v>25929</v>
      </c>
      <c r="AE23" s="36"/>
      <c r="AF23" s="58"/>
      <c r="AG23" s="37"/>
      <c r="AH23" s="57">
        <v>26992</v>
      </c>
      <c r="AI23" s="36"/>
      <c r="AJ23" s="58"/>
      <c r="AK23" s="37"/>
      <c r="AL23" s="57">
        <v>27167</v>
      </c>
      <c r="AM23" s="36"/>
      <c r="AN23" s="58"/>
      <c r="AO23" s="37"/>
      <c r="AP23" s="57">
        <v>27014</v>
      </c>
      <c r="AQ23" s="36"/>
      <c r="AR23" s="58"/>
      <c r="AS23" s="37"/>
      <c r="AT23" s="57">
        <v>26248</v>
      </c>
      <c r="AU23" s="36"/>
      <c r="AV23" s="58"/>
      <c r="AW23" s="37"/>
      <c r="AX23" s="57">
        <v>26484</v>
      </c>
      <c r="AY23" s="36"/>
      <c r="AZ23" s="58"/>
      <c r="BA23" s="37"/>
      <c r="BB23" s="57">
        <v>23864</v>
      </c>
      <c r="BC23" s="36"/>
      <c r="BD23" s="58"/>
      <c r="BE23" s="37"/>
      <c r="BF23" s="42">
        <f t="shared" si="1"/>
        <v>321447</v>
      </c>
      <c r="BG23" s="36"/>
      <c r="BH23" s="41"/>
    </row>
    <row r="24" spans="1:60" ht="38.25" customHeight="1" x14ac:dyDescent="0.25">
      <c r="A24" s="53">
        <v>6</v>
      </c>
      <c r="B24" s="47" t="s">
        <v>77</v>
      </c>
      <c r="C24" s="49"/>
      <c r="D24" s="24" t="s">
        <v>71</v>
      </c>
      <c r="E24" s="25"/>
      <c r="F24" s="26"/>
      <c r="G24" s="27" t="s">
        <v>76</v>
      </c>
      <c r="H24" s="25"/>
      <c r="I24" s="28"/>
      <c r="J24" s="54">
        <v>16427</v>
      </c>
      <c r="K24" s="30"/>
      <c r="L24" s="55">
        <f>IF(J25="","",J24/J25)</f>
        <v>9.1058758314855872</v>
      </c>
      <c r="M24" s="28"/>
      <c r="N24" s="54">
        <v>16573</v>
      </c>
      <c r="O24" s="30"/>
      <c r="P24" s="55">
        <f>IF(N25="","",N24/N25)</f>
        <v>9.5192418150488223</v>
      </c>
      <c r="Q24" s="28"/>
      <c r="R24" s="54">
        <v>17773</v>
      </c>
      <c r="S24" s="30"/>
      <c r="T24" s="55">
        <f>IF(R25="","",R24/R25)</f>
        <v>9.3443743427970549</v>
      </c>
      <c r="U24" s="26"/>
      <c r="V24" s="54">
        <v>17217</v>
      </c>
      <c r="W24" s="25"/>
      <c r="X24" s="55">
        <f>IF(V25="","",V24/V25)</f>
        <v>9.5437915742793784</v>
      </c>
      <c r="Y24" s="26"/>
      <c r="Z24" s="54">
        <v>18067</v>
      </c>
      <c r="AA24" s="25"/>
      <c r="AB24" s="55">
        <f>IF(Z25="","",Z24/Z25)</f>
        <v>9.8030385241454159</v>
      </c>
      <c r="AC24" s="26"/>
      <c r="AD24" s="54">
        <v>17620</v>
      </c>
      <c r="AE24" s="25"/>
      <c r="AF24" s="55">
        <f>IF(AD25="","",AD24/AD25)</f>
        <v>9.4578636607622109</v>
      </c>
      <c r="AG24" s="26"/>
      <c r="AH24" s="54">
        <v>18535</v>
      </c>
      <c r="AI24" s="25"/>
      <c r="AJ24" s="55">
        <f>IF(AH25="","",AH24/AH25)</f>
        <v>10.008099352051836</v>
      </c>
      <c r="AK24" s="26"/>
      <c r="AL24" s="54">
        <v>16789</v>
      </c>
      <c r="AM24" s="25"/>
      <c r="AN24" s="55">
        <f>IF(AL25="","",AL24/AL25)</f>
        <v>9.4320224719101127</v>
      </c>
      <c r="AO24" s="26"/>
      <c r="AP24" s="54">
        <v>17213</v>
      </c>
      <c r="AQ24" s="25"/>
      <c r="AR24" s="55">
        <f>IF(AP25="","",AP24/AP25)</f>
        <v>10.077868852459016</v>
      </c>
      <c r="AS24" s="26"/>
      <c r="AT24" s="54">
        <v>17345</v>
      </c>
      <c r="AU24" s="25"/>
      <c r="AV24" s="55">
        <f>IF(AT25="","",AT24/AT25)</f>
        <v>9.9741230592294414</v>
      </c>
      <c r="AW24" s="26"/>
      <c r="AX24" s="54">
        <v>17051</v>
      </c>
      <c r="AY24" s="25"/>
      <c r="AZ24" s="55">
        <f>IF(AX25="","",AX24/AX25)</f>
        <v>9.8560693641618489</v>
      </c>
      <c r="BA24" s="26"/>
      <c r="BB24" s="54">
        <v>17558</v>
      </c>
      <c r="BC24" s="25"/>
      <c r="BD24" s="55">
        <f>IF(BB25="","",BB24/BB25)</f>
        <v>9.776169265033408</v>
      </c>
      <c r="BE24" s="26"/>
      <c r="BF24" s="29">
        <f t="shared" si="1"/>
        <v>208168</v>
      </c>
      <c r="BG24" s="25"/>
      <c r="BH24" s="31">
        <f>IFERROR((IF(BF25="","",BF24/BF25)),"")</f>
        <v>9.6543919859011229</v>
      </c>
    </row>
    <row r="25" spans="1:60" ht="38.25" customHeight="1" thickBot="1" x14ac:dyDescent="0.3">
      <c r="A25" s="56"/>
      <c r="B25" s="50"/>
      <c r="C25" s="52"/>
      <c r="D25" s="35" t="s">
        <v>75</v>
      </c>
      <c r="E25" s="36"/>
      <c r="F25" s="37"/>
      <c r="G25" s="35" t="s">
        <v>74</v>
      </c>
      <c r="H25" s="36"/>
      <c r="I25" s="38"/>
      <c r="J25" s="57">
        <v>1804</v>
      </c>
      <c r="K25" s="40"/>
      <c r="L25" s="58"/>
      <c r="M25" s="38"/>
      <c r="N25" s="57">
        <v>1741</v>
      </c>
      <c r="O25" s="40"/>
      <c r="P25" s="58"/>
      <c r="Q25" s="38"/>
      <c r="R25" s="57">
        <v>1902</v>
      </c>
      <c r="S25" s="40"/>
      <c r="T25" s="58"/>
      <c r="U25" s="37"/>
      <c r="V25" s="57">
        <v>1804</v>
      </c>
      <c r="W25" s="36"/>
      <c r="X25" s="58"/>
      <c r="Y25" s="37"/>
      <c r="Z25" s="57">
        <v>1843</v>
      </c>
      <c r="AA25" s="36"/>
      <c r="AB25" s="58"/>
      <c r="AC25" s="37"/>
      <c r="AD25" s="57">
        <v>1863</v>
      </c>
      <c r="AE25" s="36"/>
      <c r="AF25" s="58"/>
      <c r="AG25" s="37"/>
      <c r="AH25" s="57">
        <v>1852</v>
      </c>
      <c r="AI25" s="36"/>
      <c r="AJ25" s="58"/>
      <c r="AK25" s="37"/>
      <c r="AL25" s="57">
        <v>1780</v>
      </c>
      <c r="AM25" s="36"/>
      <c r="AN25" s="58"/>
      <c r="AO25" s="37"/>
      <c r="AP25" s="57">
        <v>1708</v>
      </c>
      <c r="AQ25" s="36"/>
      <c r="AR25" s="58"/>
      <c r="AS25" s="37"/>
      <c r="AT25" s="57">
        <v>1739</v>
      </c>
      <c r="AU25" s="36"/>
      <c r="AV25" s="58"/>
      <c r="AW25" s="37"/>
      <c r="AX25" s="57">
        <v>1730</v>
      </c>
      <c r="AY25" s="36"/>
      <c r="AZ25" s="58"/>
      <c r="BA25" s="37"/>
      <c r="BB25" s="57">
        <v>1796</v>
      </c>
      <c r="BC25" s="36"/>
      <c r="BD25" s="58"/>
      <c r="BE25" s="37"/>
      <c r="BF25" s="42">
        <f t="shared" si="1"/>
        <v>21562</v>
      </c>
      <c r="BG25" s="36"/>
      <c r="BH25" s="41"/>
    </row>
    <row r="26" spans="1:60" ht="38.25" customHeight="1" x14ac:dyDescent="0.25">
      <c r="A26" s="53">
        <v>7</v>
      </c>
      <c r="B26" s="47" t="s">
        <v>73</v>
      </c>
      <c r="C26" s="49"/>
      <c r="D26" s="24" t="s">
        <v>71</v>
      </c>
      <c r="E26" s="25"/>
      <c r="F26" s="26"/>
      <c r="G26" s="27" t="s">
        <v>72</v>
      </c>
      <c r="H26" s="25"/>
      <c r="I26" s="28"/>
      <c r="J26" s="54">
        <v>1597</v>
      </c>
      <c r="K26" s="30"/>
      <c r="L26" s="55">
        <v>0.89</v>
      </c>
      <c r="M26" s="28"/>
      <c r="N26" s="54">
        <v>1540</v>
      </c>
      <c r="O26" s="30"/>
      <c r="P26" s="55">
        <v>0.88</v>
      </c>
      <c r="Q26" s="28"/>
      <c r="R26" s="54">
        <v>2288</v>
      </c>
      <c r="S26" s="30"/>
      <c r="T26" s="55">
        <v>1.2</v>
      </c>
      <c r="U26" s="26"/>
      <c r="V26" s="54">
        <v>973</v>
      </c>
      <c r="W26" s="25"/>
      <c r="X26" s="55">
        <v>0.54</v>
      </c>
      <c r="Y26" s="26"/>
      <c r="Z26" s="54">
        <v>853</v>
      </c>
      <c r="AA26" s="25"/>
      <c r="AB26" s="55">
        <v>0.46</v>
      </c>
      <c r="AC26" s="26"/>
      <c r="AD26" s="54">
        <v>415</v>
      </c>
      <c r="AE26" s="25"/>
      <c r="AF26" s="55">
        <v>0.22</v>
      </c>
      <c r="AG26" s="26"/>
      <c r="AH26" s="54">
        <v>1933</v>
      </c>
      <c r="AI26" s="25"/>
      <c r="AJ26" s="55">
        <v>1.04</v>
      </c>
      <c r="AK26" s="26"/>
      <c r="AL26" s="54">
        <v>849</v>
      </c>
      <c r="AM26" s="25"/>
      <c r="AN26" s="55">
        <v>0.48</v>
      </c>
      <c r="AO26" s="26"/>
      <c r="AP26" s="54">
        <v>523</v>
      </c>
      <c r="AQ26" s="25"/>
      <c r="AR26" s="55">
        <v>0.31</v>
      </c>
      <c r="AS26" s="26"/>
      <c r="AT26" s="54">
        <v>1117</v>
      </c>
      <c r="AU26" s="25"/>
      <c r="AV26" s="55">
        <v>0.64</v>
      </c>
      <c r="AW26" s="26"/>
      <c r="AX26" s="54">
        <v>286</v>
      </c>
      <c r="AY26" s="25"/>
      <c r="AZ26" s="55">
        <v>0.17</v>
      </c>
      <c r="BA26" s="26"/>
      <c r="BB26" s="54">
        <v>1115</v>
      </c>
      <c r="BC26" s="25"/>
      <c r="BD26" s="55">
        <v>1.04</v>
      </c>
      <c r="BE26" s="26"/>
      <c r="BF26" s="29">
        <f t="shared" si="1"/>
        <v>13489</v>
      </c>
      <c r="BG26" s="25"/>
      <c r="BH26" s="31">
        <f t="shared" ref="BH26" si="2">IFERROR((IF(BF27="","",BF26/BF27)),"")</f>
        <v>0.62559131805954926</v>
      </c>
    </row>
    <row r="27" spans="1:60" ht="38.25" customHeight="1" thickBot="1" x14ac:dyDescent="0.3">
      <c r="A27" s="56"/>
      <c r="B27" s="50"/>
      <c r="C27" s="52"/>
      <c r="D27" s="35" t="s">
        <v>71</v>
      </c>
      <c r="E27" s="36"/>
      <c r="F27" s="37"/>
      <c r="G27" s="35" t="s">
        <v>70</v>
      </c>
      <c r="H27" s="36"/>
      <c r="I27" s="38"/>
      <c r="J27" s="57">
        <v>1804</v>
      </c>
      <c r="K27" s="40"/>
      <c r="L27" s="58"/>
      <c r="M27" s="38"/>
      <c r="N27" s="57">
        <v>1741</v>
      </c>
      <c r="O27" s="40"/>
      <c r="P27" s="58"/>
      <c r="Q27" s="38"/>
      <c r="R27" s="57">
        <v>1902</v>
      </c>
      <c r="S27" s="40"/>
      <c r="T27" s="58"/>
      <c r="U27" s="37"/>
      <c r="V27" s="57">
        <v>1804</v>
      </c>
      <c r="W27" s="36"/>
      <c r="X27" s="58"/>
      <c r="Y27" s="37"/>
      <c r="Z27" s="57">
        <v>1843</v>
      </c>
      <c r="AA27" s="36"/>
      <c r="AB27" s="58"/>
      <c r="AC27" s="37"/>
      <c r="AD27" s="57">
        <v>1863</v>
      </c>
      <c r="AE27" s="36"/>
      <c r="AF27" s="58"/>
      <c r="AG27" s="37"/>
      <c r="AH27" s="57">
        <v>1852</v>
      </c>
      <c r="AI27" s="36"/>
      <c r="AJ27" s="58"/>
      <c r="AK27" s="37"/>
      <c r="AL27" s="57">
        <v>1780</v>
      </c>
      <c r="AM27" s="36"/>
      <c r="AN27" s="58"/>
      <c r="AO27" s="37"/>
      <c r="AP27" s="57">
        <v>1708</v>
      </c>
      <c r="AQ27" s="36"/>
      <c r="AR27" s="58"/>
      <c r="AS27" s="37"/>
      <c r="AT27" s="57">
        <v>1739</v>
      </c>
      <c r="AU27" s="36"/>
      <c r="AV27" s="58"/>
      <c r="AW27" s="37"/>
      <c r="AX27" s="57">
        <v>1730</v>
      </c>
      <c r="AY27" s="36"/>
      <c r="AZ27" s="58"/>
      <c r="BA27" s="37"/>
      <c r="BB27" s="57">
        <v>1796</v>
      </c>
      <c r="BC27" s="36"/>
      <c r="BD27" s="58"/>
      <c r="BE27" s="37"/>
      <c r="BF27" s="42">
        <f t="shared" si="1"/>
        <v>21562</v>
      </c>
      <c r="BG27" s="36"/>
      <c r="BH27" s="41"/>
    </row>
    <row r="28" spans="1:60" ht="38.25" customHeight="1" x14ac:dyDescent="0.25">
      <c r="A28" s="53">
        <v>8</v>
      </c>
      <c r="B28" s="47" t="s">
        <v>69</v>
      </c>
      <c r="C28" s="49"/>
      <c r="D28" s="24" t="s">
        <v>67</v>
      </c>
      <c r="E28" s="25"/>
      <c r="F28" s="26"/>
      <c r="G28" s="27" t="s">
        <v>68</v>
      </c>
      <c r="H28" s="25"/>
      <c r="I28" s="28"/>
      <c r="J28" s="54">
        <v>18181</v>
      </c>
      <c r="K28" s="30"/>
      <c r="L28" s="55">
        <f>IF(J29="","",((J28/J29)*100))</f>
        <v>91.925371625037926</v>
      </c>
      <c r="M28" s="28"/>
      <c r="N28" s="54">
        <v>16240</v>
      </c>
      <c r="O28" s="30"/>
      <c r="P28" s="55">
        <f>IF(N29="","",((N28/N29)*100))</f>
        <v>91.338582677165363</v>
      </c>
      <c r="Q28" s="28"/>
      <c r="R28" s="54">
        <v>17149</v>
      </c>
      <c r="S28" s="30"/>
      <c r="T28" s="55">
        <f>IF(R29="","",((R28/R29)*100))</f>
        <v>88.228636106395015</v>
      </c>
      <c r="U28" s="26"/>
      <c r="V28" s="54">
        <v>18167</v>
      </c>
      <c r="W28" s="25"/>
      <c r="X28" s="55">
        <f>IF(V29="","",((V28/V29)*100))</f>
        <v>94.916405433646815</v>
      </c>
      <c r="Y28" s="26"/>
      <c r="Z28" s="54">
        <v>18615</v>
      </c>
      <c r="AA28" s="25"/>
      <c r="AB28" s="55">
        <f>IF(Z29="","",((Z28/Z29)*100))</f>
        <v>95.61845079104171</v>
      </c>
      <c r="AC28" s="26"/>
      <c r="AD28" s="54">
        <v>18520</v>
      </c>
      <c r="AE28" s="25"/>
      <c r="AF28" s="55">
        <f>IF(AD29="","",((AD28/AD29)*100))</f>
        <v>98.301486199575379</v>
      </c>
      <c r="AG28" s="26"/>
      <c r="AH28" s="54">
        <v>17766</v>
      </c>
      <c r="AI28" s="25"/>
      <c r="AJ28" s="55">
        <f>IF(AH29="","",((AH28/AH29)*100))</f>
        <v>91.257448119991778</v>
      </c>
      <c r="AK28" s="26"/>
      <c r="AL28" s="54">
        <v>18557</v>
      </c>
      <c r="AM28" s="25"/>
      <c r="AN28" s="55">
        <f>IF(AL29="","",((AL28/AL29)*100))</f>
        <v>95.625064413068131</v>
      </c>
      <c r="AO28" s="26"/>
      <c r="AP28" s="54">
        <v>18107</v>
      </c>
      <c r="AQ28" s="25"/>
      <c r="AR28" s="55">
        <f>IF(AP29="","",((AP28/AP29)*100))</f>
        <v>97.192699946323131</v>
      </c>
      <c r="AS28" s="26"/>
      <c r="AT28" s="54">
        <v>17948</v>
      </c>
      <c r="AU28" s="25"/>
      <c r="AV28" s="55">
        <f>IF(AT29="","",((AT28/AT29)*100))</f>
        <v>94.141096249672174</v>
      </c>
      <c r="AW28" s="26"/>
      <c r="AX28" s="54">
        <v>17444</v>
      </c>
      <c r="AY28" s="25"/>
      <c r="AZ28" s="55">
        <f>IF(AX29="","",((AX28/AX29)*100))</f>
        <v>98.38691483361535</v>
      </c>
      <c r="BA28" s="26"/>
      <c r="BB28" s="54">
        <v>17175</v>
      </c>
      <c r="BC28" s="25"/>
      <c r="BD28" s="55">
        <f>IF(BB29="","",((BB28/BB29)*100))</f>
        <v>93.903772553307817</v>
      </c>
      <c r="BE28" s="26"/>
      <c r="BF28" s="29">
        <f t="shared" si="1"/>
        <v>213869</v>
      </c>
      <c r="BG28" s="25"/>
      <c r="BH28" s="31">
        <f t="shared" ref="BH28" si="3">IFERROR((IF(BF29="","",BF28/BF29)),"")</f>
        <v>0.94202138905528732</v>
      </c>
    </row>
    <row r="29" spans="1:60" ht="38.25" customHeight="1" thickBot="1" x14ac:dyDescent="0.3">
      <c r="A29" s="56"/>
      <c r="B29" s="50"/>
      <c r="C29" s="52"/>
      <c r="D29" s="35" t="s">
        <v>67</v>
      </c>
      <c r="E29" s="36"/>
      <c r="F29" s="37"/>
      <c r="G29" s="35" t="s">
        <v>66</v>
      </c>
      <c r="H29" s="36"/>
      <c r="I29" s="38"/>
      <c r="J29" s="57">
        <v>19778</v>
      </c>
      <c r="K29" s="40"/>
      <c r="L29" s="58"/>
      <c r="M29" s="38"/>
      <c r="N29" s="57">
        <v>17780</v>
      </c>
      <c r="O29" s="40"/>
      <c r="P29" s="58"/>
      <c r="Q29" s="38"/>
      <c r="R29" s="57">
        <v>19437</v>
      </c>
      <c r="S29" s="40"/>
      <c r="T29" s="58"/>
      <c r="U29" s="37"/>
      <c r="V29" s="57">
        <v>19140</v>
      </c>
      <c r="W29" s="36"/>
      <c r="X29" s="58"/>
      <c r="Y29" s="37"/>
      <c r="Z29" s="57">
        <v>19468</v>
      </c>
      <c r="AA29" s="36"/>
      <c r="AB29" s="58"/>
      <c r="AC29" s="37"/>
      <c r="AD29" s="57">
        <v>18840</v>
      </c>
      <c r="AE29" s="36"/>
      <c r="AF29" s="58"/>
      <c r="AG29" s="37"/>
      <c r="AH29" s="57">
        <v>19468</v>
      </c>
      <c r="AI29" s="36"/>
      <c r="AJ29" s="58"/>
      <c r="AK29" s="37"/>
      <c r="AL29" s="57">
        <v>19406</v>
      </c>
      <c r="AM29" s="36"/>
      <c r="AN29" s="58"/>
      <c r="AO29" s="37"/>
      <c r="AP29" s="57">
        <v>18630</v>
      </c>
      <c r="AQ29" s="36"/>
      <c r="AR29" s="58"/>
      <c r="AS29" s="37"/>
      <c r="AT29" s="57">
        <v>19065</v>
      </c>
      <c r="AU29" s="36"/>
      <c r="AV29" s="58"/>
      <c r="AW29" s="37"/>
      <c r="AX29" s="57">
        <v>17730</v>
      </c>
      <c r="AY29" s="36"/>
      <c r="AZ29" s="58"/>
      <c r="BA29" s="37"/>
      <c r="BB29" s="57">
        <v>18290</v>
      </c>
      <c r="BC29" s="36"/>
      <c r="BD29" s="58"/>
      <c r="BE29" s="37"/>
      <c r="BF29" s="42">
        <f t="shared" si="1"/>
        <v>227032</v>
      </c>
      <c r="BG29" s="36"/>
      <c r="BH29" s="41"/>
    </row>
    <row r="30" spans="1:60" ht="38.25" customHeight="1" x14ac:dyDescent="0.25">
      <c r="A30" s="53">
        <v>9</v>
      </c>
      <c r="B30" s="47" t="s">
        <v>65</v>
      </c>
      <c r="C30" s="49"/>
      <c r="D30" s="24" t="s">
        <v>64</v>
      </c>
      <c r="E30" s="25"/>
      <c r="F30" s="26"/>
      <c r="G30" s="27" t="s">
        <v>23</v>
      </c>
      <c r="H30" s="25"/>
      <c r="I30" s="28"/>
      <c r="J30" s="54">
        <v>1804</v>
      </c>
      <c r="K30" s="30"/>
      <c r="L30" s="55">
        <f>J30/J31</f>
        <v>2.8275862068965516</v>
      </c>
      <c r="M30" s="28"/>
      <c r="N30" s="54">
        <v>1741</v>
      </c>
      <c r="O30" s="30"/>
      <c r="P30" s="55">
        <f>IF(N31="","",N30/N31)</f>
        <v>2.7417322834645668</v>
      </c>
      <c r="Q30" s="28"/>
      <c r="R30" s="54">
        <v>1902</v>
      </c>
      <c r="S30" s="30"/>
      <c r="T30" s="55">
        <f>IF(R31="","",R30/R31)</f>
        <v>3.0334928229665072</v>
      </c>
      <c r="U30" s="26"/>
      <c r="V30" s="54">
        <v>1804</v>
      </c>
      <c r="W30" s="25"/>
      <c r="X30" s="55">
        <f>IF(V31="","",V30/V31)</f>
        <v>2.8275862068965516</v>
      </c>
      <c r="Y30" s="26"/>
      <c r="Z30" s="54">
        <v>1843</v>
      </c>
      <c r="AA30" s="25"/>
      <c r="AB30" s="55">
        <f>IF(Z31="","",Z30/Z31)</f>
        <v>2.9347133757961785</v>
      </c>
      <c r="AC30" s="26"/>
      <c r="AD30" s="54">
        <v>1863</v>
      </c>
      <c r="AE30" s="25"/>
      <c r="AF30" s="55">
        <f>IF(AD31="","",AD30/AD31)</f>
        <v>2.9665605095541401</v>
      </c>
      <c r="AG30" s="26"/>
      <c r="AH30" s="54">
        <v>1852</v>
      </c>
      <c r="AI30" s="25"/>
      <c r="AJ30" s="55">
        <f>IF(AH31="","",AH30/AH31)</f>
        <v>2.9490445859872612</v>
      </c>
      <c r="AK30" s="26"/>
      <c r="AL30" s="54">
        <v>1780</v>
      </c>
      <c r="AM30" s="25"/>
      <c r="AN30" s="55">
        <f>IF(AL31="","",AL30/AL31)</f>
        <v>2.8434504792332267</v>
      </c>
      <c r="AO30" s="26"/>
      <c r="AP30" s="54">
        <v>1708</v>
      </c>
      <c r="AQ30" s="25"/>
      <c r="AR30" s="55">
        <f>IF(AP31="","",AP30/AP31)</f>
        <v>2.7504025764895328</v>
      </c>
      <c r="AS30" s="26"/>
      <c r="AT30" s="54">
        <v>1739</v>
      </c>
      <c r="AU30" s="25"/>
      <c r="AV30" s="55">
        <f>IF(AT31="","",AT30/AT31)</f>
        <v>2.8276422764227642</v>
      </c>
      <c r="AW30" s="26"/>
      <c r="AX30" s="54">
        <v>1730</v>
      </c>
      <c r="AY30" s="25"/>
      <c r="AZ30" s="55">
        <f>IF(AX31="","",AX30/AX31)</f>
        <v>2.9272419627749575</v>
      </c>
      <c r="BA30" s="26"/>
      <c r="BB30" s="54">
        <v>1796</v>
      </c>
      <c r="BC30" s="25"/>
      <c r="BD30" s="55">
        <f>IF(BB31="","",BB30/BB31)</f>
        <v>3.0440677966101695</v>
      </c>
      <c r="BE30" s="26"/>
      <c r="BF30" s="29">
        <f t="shared" si="1"/>
        <v>21562</v>
      </c>
      <c r="BG30" s="25"/>
      <c r="BH30" s="31">
        <f t="shared" ref="BH30" si="4">IFERROR((IF(BF31="","",BF30/BF31)),"")</f>
        <v>34.665594855305464</v>
      </c>
    </row>
    <row r="31" spans="1:60" ht="38.25" customHeight="1" thickBot="1" x14ac:dyDescent="0.3">
      <c r="A31" s="56"/>
      <c r="B31" s="50"/>
      <c r="C31" s="52"/>
      <c r="D31" s="35" t="s">
        <v>63</v>
      </c>
      <c r="E31" s="36"/>
      <c r="F31" s="37"/>
      <c r="G31" s="35" t="s">
        <v>62</v>
      </c>
      <c r="H31" s="36"/>
      <c r="I31" s="38"/>
      <c r="J31" s="57">
        <v>638</v>
      </c>
      <c r="K31" s="40"/>
      <c r="L31" s="58"/>
      <c r="M31" s="38"/>
      <c r="N31" s="57">
        <v>635</v>
      </c>
      <c r="O31" s="40"/>
      <c r="P31" s="58"/>
      <c r="Q31" s="38"/>
      <c r="R31" s="57">
        <v>627</v>
      </c>
      <c r="S31" s="40"/>
      <c r="T31" s="58"/>
      <c r="U31" s="37"/>
      <c r="V31" s="57">
        <v>638</v>
      </c>
      <c r="W31" s="36"/>
      <c r="X31" s="58"/>
      <c r="Y31" s="37"/>
      <c r="Z31" s="57">
        <v>628</v>
      </c>
      <c r="AA31" s="36"/>
      <c r="AB31" s="58"/>
      <c r="AC31" s="37"/>
      <c r="AD31" s="57">
        <v>628</v>
      </c>
      <c r="AE31" s="36"/>
      <c r="AF31" s="58"/>
      <c r="AG31" s="37"/>
      <c r="AH31" s="57">
        <v>628</v>
      </c>
      <c r="AI31" s="36"/>
      <c r="AJ31" s="58"/>
      <c r="AK31" s="37"/>
      <c r="AL31" s="57">
        <v>626</v>
      </c>
      <c r="AM31" s="36"/>
      <c r="AN31" s="58"/>
      <c r="AO31" s="37"/>
      <c r="AP31" s="57">
        <v>621</v>
      </c>
      <c r="AQ31" s="36"/>
      <c r="AR31" s="58"/>
      <c r="AS31" s="37"/>
      <c r="AT31" s="57">
        <v>615</v>
      </c>
      <c r="AU31" s="36"/>
      <c r="AV31" s="58"/>
      <c r="AW31" s="37"/>
      <c r="AX31" s="57">
        <v>591</v>
      </c>
      <c r="AY31" s="36"/>
      <c r="AZ31" s="58"/>
      <c r="BA31" s="37"/>
      <c r="BB31" s="57">
        <v>590</v>
      </c>
      <c r="BC31" s="36"/>
      <c r="BD31" s="58"/>
      <c r="BE31" s="37"/>
      <c r="BF31" s="39">
        <f>IFERROR((ROUND((AVERAGE(J31,N31,R31,V31,Z31,AD31,AH31,AL31,AP31,AT31,AX31,BB31)),0)),"")</f>
        <v>622</v>
      </c>
      <c r="BG31" s="36"/>
      <c r="BH31" s="41"/>
    </row>
    <row r="32" spans="1:60" ht="38.25" customHeight="1" x14ac:dyDescent="0.25">
      <c r="A32" s="53">
        <v>10</v>
      </c>
      <c r="B32" s="47" t="s">
        <v>61</v>
      </c>
      <c r="C32" s="49"/>
      <c r="D32" s="24" t="s">
        <v>60</v>
      </c>
      <c r="E32" s="25"/>
      <c r="F32" s="26"/>
      <c r="G32" s="27" t="s">
        <v>59</v>
      </c>
      <c r="H32" s="25"/>
      <c r="I32" s="28"/>
      <c r="J32" s="54">
        <v>8432</v>
      </c>
      <c r="K32" s="30"/>
      <c r="L32" s="55">
        <f>J32/J33</f>
        <v>0.31145421637794113</v>
      </c>
      <c r="M32" s="28"/>
      <c r="N32" s="54">
        <v>8054</v>
      </c>
      <c r="O32" s="30"/>
      <c r="P32" s="55">
        <f>IF(N33="","",N32/N33)</f>
        <v>0.3082988822538662</v>
      </c>
      <c r="Q32" s="28"/>
      <c r="R32" s="54">
        <v>7992</v>
      </c>
      <c r="S32" s="30"/>
      <c r="T32" s="55">
        <f>IF(R33="","",R32/R33)</f>
        <v>0.27725932350390287</v>
      </c>
      <c r="U32" s="26"/>
      <c r="V32" s="54">
        <v>7834</v>
      </c>
      <c r="W32" s="25"/>
      <c r="X32" s="55">
        <f>IF(V33="","",V32/V33)</f>
        <v>0.28370694962517656</v>
      </c>
      <c r="Y32" s="26"/>
      <c r="Z32" s="54">
        <v>7871</v>
      </c>
      <c r="AA32" s="25"/>
      <c r="AB32" s="55">
        <f>IF(Z33="","",Z32/Z33)</f>
        <v>0.27996727609020416</v>
      </c>
      <c r="AC32" s="26"/>
      <c r="AD32" s="54">
        <v>7159</v>
      </c>
      <c r="AE32" s="25"/>
      <c r="AF32" s="55">
        <f>IF(AD33="","",AD32/AD33)</f>
        <v>0.2761001195572525</v>
      </c>
      <c r="AG32" s="26"/>
      <c r="AH32" s="54">
        <v>7816</v>
      </c>
      <c r="AI32" s="25"/>
      <c r="AJ32" s="55">
        <f>IF(AH33="","",AH32/AH33)</f>
        <v>0.28956727919383524</v>
      </c>
      <c r="AK32" s="26"/>
      <c r="AL32" s="54">
        <v>7850</v>
      </c>
      <c r="AM32" s="25"/>
      <c r="AN32" s="55">
        <f>IF(AL33="","",AL32/AL33)</f>
        <v>0.2889535097728862</v>
      </c>
      <c r="AO32" s="26"/>
      <c r="AP32" s="54">
        <v>7726</v>
      </c>
      <c r="AQ32" s="25"/>
      <c r="AR32" s="55">
        <f>IF(AP33="","",AP32/AP33)</f>
        <v>0.28599985192862959</v>
      </c>
      <c r="AS32" s="26"/>
      <c r="AT32" s="54">
        <v>8287</v>
      </c>
      <c r="AU32" s="25"/>
      <c r="AV32" s="55">
        <f>IF(AT33="","",AT32/AT33)</f>
        <v>0.31571929289850653</v>
      </c>
      <c r="AW32" s="26"/>
      <c r="AX32" s="54">
        <v>8399</v>
      </c>
      <c r="AY32" s="25"/>
      <c r="AZ32" s="55">
        <f>IF(AX33="","",AX32/AX33)</f>
        <v>0.31713487388611994</v>
      </c>
      <c r="BA32" s="26"/>
      <c r="BB32" s="54">
        <v>8414</v>
      </c>
      <c r="BC32" s="25"/>
      <c r="BD32" s="55">
        <f>IF(BB33="","",BB32/BB33)</f>
        <v>0.35258129399932953</v>
      </c>
      <c r="BE32" s="26"/>
      <c r="BF32" s="29">
        <f t="shared" si="1"/>
        <v>95834</v>
      </c>
      <c r="BG32" s="25"/>
      <c r="BH32" s="31">
        <f t="shared" ref="BH32" si="5">IFERROR((IF(BF33="","",BF32/BF33)),"")</f>
        <v>0.29813312925614488</v>
      </c>
    </row>
    <row r="33" spans="1:60" ht="38.25" customHeight="1" thickBot="1" x14ac:dyDescent="0.3">
      <c r="A33" s="56"/>
      <c r="B33" s="50"/>
      <c r="C33" s="52"/>
      <c r="D33" s="35" t="s">
        <v>120</v>
      </c>
      <c r="E33" s="36"/>
      <c r="F33" s="37"/>
      <c r="G33" s="35" t="s">
        <v>55</v>
      </c>
      <c r="H33" s="36"/>
      <c r="I33" s="38"/>
      <c r="J33" s="57">
        <v>27073</v>
      </c>
      <c r="K33" s="40"/>
      <c r="L33" s="58"/>
      <c r="M33" s="38"/>
      <c r="N33" s="57">
        <v>26124</v>
      </c>
      <c r="O33" s="40"/>
      <c r="P33" s="58"/>
      <c r="Q33" s="38"/>
      <c r="R33" s="57">
        <v>28825</v>
      </c>
      <c r="S33" s="40"/>
      <c r="T33" s="58"/>
      <c r="U33" s="37"/>
      <c r="V33" s="57">
        <v>27613</v>
      </c>
      <c r="W33" s="36"/>
      <c r="X33" s="58"/>
      <c r="Y33" s="37"/>
      <c r="Z33" s="57">
        <v>28114</v>
      </c>
      <c r="AA33" s="36"/>
      <c r="AB33" s="58"/>
      <c r="AC33" s="37"/>
      <c r="AD33" s="57">
        <v>25929</v>
      </c>
      <c r="AE33" s="36"/>
      <c r="AF33" s="58"/>
      <c r="AG33" s="37"/>
      <c r="AH33" s="57">
        <v>26992</v>
      </c>
      <c r="AI33" s="36"/>
      <c r="AJ33" s="58"/>
      <c r="AK33" s="37"/>
      <c r="AL33" s="57">
        <v>27167</v>
      </c>
      <c r="AM33" s="36"/>
      <c r="AN33" s="58"/>
      <c r="AO33" s="37"/>
      <c r="AP33" s="57">
        <v>27014</v>
      </c>
      <c r="AQ33" s="36"/>
      <c r="AR33" s="58"/>
      <c r="AS33" s="37"/>
      <c r="AT33" s="57">
        <v>26248</v>
      </c>
      <c r="AU33" s="36"/>
      <c r="AV33" s="58"/>
      <c r="AW33" s="37"/>
      <c r="AX33" s="57">
        <v>26484</v>
      </c>
      <c r="AY33" s="36"/>
      <c r="AZ33" s="58"/>
      <c r="BA33" s="37"/>
      <c r="BB33" s="57">
        <v>23864</v>
      </c>
      <c r="BC33" s="36"/>
      <c r="BD33" s="58"/>
      <c r="BE33" s="37"/>
      <c r="BF33" s="42">
        <f t="shared" si="1"/>
        <v>321447</v>
      </c>
      <c r="BG33" s="36"/>
      <c r="BH33" s="41"/>
    </row>
    <row r="34" spans="1:60" ht="38.25" customHeight="1" x14ac:dyDescent="0.25">
      <c r="A34" s="53">
        <v>11</v>
      </c>
      <c r="B34" s="47" t="s">
        <v>58</v>
      </c>
      <c r="C34" s="49"/>
      <c r="D34" s="59" t="s">
        <v>57</v>
      </c>
      <c r="E34" s="25"/>
      <c r="F34" s="26"/>
      <c r="G34" s="27" t="s">
        <v>56</v>
      </c>
      <c r="H34" s="25"/>
      <c r="I34" s="28"/>
      <c r="J34" s="54">
        <v>8432</v>
      </c>
      <c r="K34" s="30"/>
      <c r="L34" s="55">
        <f>J34/J35</f>
        <v>0.31145421637794113</v>
      </c>
      <c r="M34" s="28"/>
      <c r="N34" s="54">
        <v>6852</v>
      </c>
      <c r="O34" s="30"/>
      <c r="P34" s="55">
        <f>IF(N35="","",N34/N35)</f>
        <v>0.26228755167661921</v>
      </c>
      <c r="Q34" s="28"/>
      <c r="R34" s="54">
        <v>6793</v>
      </c>
      <c r="S34" s="30"/>
      <c r="T34" s="55">
        <f>IF(R35="","",R34/R35)</f>
        <v>0.23566348655680833</v>
      </c>
      <c r="U34" s="26"/>
      <c r="V34" s="54">
        <v>6659</v>
      </c>
      <c r="W34" s="25"/>
      <c r="X34" s="55">
        <f>IF(V35="","",V34/V35)</f>
        <v>0.24115452866403506</v>
      </c>
      <c r="Y34" s="26"/>
      <c r="Z34" s="54">
        <v>6690</v>
      </c>
      <c r="AA34" s="25"/>
      <c r="AB34" s="55">
        <f>IF(Z35="","",Z34/Z35)</f>
        <v>0.23795973536316425</v>
      </c>
      <c r="AC34" s="26"/>
      <c r="AD34" s="54">
        <v>6085</v>
      </c>
      <c r="AE34" s="25"/>
      <c r="AF34" s="55">
        <f>IF(AD35="","",AD34/AD35)</f>
        <v>0.23467931659531799</v>
      </c>
      <c r="AG34" s="26"/>
      <c r="AH34" s="54">
        <v>6644</v>
      </c>
      <c r="AI34" s="25"/>
      <c r="AJ34" s="55">
        <f>IF(AH35="","",AH34/AH35)</f>
        <v>0.24614700652045052</v>
      </c>
      <c r="AK34" s="26"/>
      <c r="AL34" s="54">
        <v>6672</v>
      </c>
      <c r="AM34" s="25"/>
      <c r="AN34" s="55">
        <f>IF(AL35="","",AL34/AL35)</f>
        <v>0.24559207862480215</v>
      </c>
      <c r="AO34" s="26"/>
      <c r="AP34" s="54">
        <v>6567</v>
      </c>
      <c r="AQ34" s="25"/>
      <c r="AR34" s="55">
        <f>IF(AP35="","",AP34/AP35)</f>
        <v>0.24309617235507514</v>
      </c>
      <c r="AS34" s="26"/>
      <c r="AT34" s="54">
        <v>7044</v>
      </c>
      <c r="AU34" s="25"/>
      <c r="AV34" s="55">
        <f>IF(AT35="","",AT34/AT35)</f>
        <v>0.26836330387077112</v>
      </c>
      <c r="AW34" s="26"/>
      <c r="AX34" s="54">
        <v>7140</v>
      </c>
      <c r="AY34" s="25"/>
      <c r="AZ34" s="55">
        <f>IF(AX35="","",AX34/AX35)</f>
        <v>0.26959673765292252</v>
      </c>
      <c r="BA34" s="26"/>
      <c r="BB34" s="54">
        <v>7152</v>
      </c>
      <c r="BC34" s="25"/>
      <c r="BD34" s="55">
        <f>IF(BB35="","",BB34/BB35)</f>
        <v>0.2996982903117667</v>
      </c>
      <c r="BE34" s="26"/>
      <c r="BF34" s="29">
        <f t="shared" si="1"/>
        <v>82730</v>
      </c>
      <c r="BG34" s="25"/>
      <c r="BH34" s="31">
        <f t="shared" ref="BH34" si="6">IFERROR((IF(BF35="","",BF34/BF35)),"")</f>
        <v>0.25736746648747694</v>
      </c>
    </row>
    <row r="35" spans="1:60" ht="38.25" customHeight="1" thickBot="1" x14ac:dyDescent="0.3">
      <c r="A35" s="56"/>
      <c r="B35" s="50"/>
      <c r="C35" s="52"/>
      <c r="D35" s="35" t="s">
        <v>120</v>
      </c>
      <c r="E35" s="36"/>
      <c r="F35" s="37"/>
      <c r="G35" s="35" t="s">
        <v>55</v>
      </c>
      <c r="H35" s="36"/>
      <c r="I35" s="38"/>
      <c r="J35" s="57">
        <v>27073</v>
      </c>
      <c r="K35" s="40"/>
      <c r="L35" s="58"/>
      <c r="M35" s="38"/>
      <c r="N35" s="57">
        <v>26124</v>
      </c>
      <c r="O35" s="40"/>
      <c r="P35" s="58"/>
      <c r="Q35" s="38"/>
      <c r="R35" s="57">
        <v>28825</v>
      </c>
      <c r="S35" s="40"/>
      <c r="T35" s="58"/>
      <c r="U35" s="37"/>
      <c r="V35" s="57">
        <v>27613</v>
      </c>
      <c r="W35" s="36"/>
      <c r="X35" s="58"/>
      <c r="Y35" s="37"/>
      <c r="Z35" s="57">
        <v>28114</v>
      </c>
      <c r="AA35" s="36"/>
      <c r="AB35" s="58"/>
      <c r="AC35" s="37"/>
      <c r="AD35" s="57">
        <v>25929</v>
      </c>
      <c r="AE35" s="36"/>
      <c r="AF35" s="58"/>
      <c r="AG35" s="37"/>
      <c r="AH35" s="57">
        <v>26992</v>
      </c>
      <c r="AI35" s="36"/>
      <c r="AJ35" s="58"/>
      <c r="AK35" s="37"/>
      <c r="AL35" s="57">
        <v>27167</v>
      </c>
      <c r="AM35" s="36"/>
      <c r="AN35" s="58"/>
      <c r="AO35" s="37"/>
      <c r="AP35" s="57">
        <v>27014</v>
      </c>
      <c r="AQ35" s="36"/>
      <c r="AR35" s="58"/>
      <c r="AS35" s="37"/>
      <c r="AT35" s="57">
        <v>26248</v>
      </c>
      <c r="AU35" s="36"/>
      <c r="AV35" s="58"/>
      <c r="AW35" s="37"/>
      <c r="AX35" s="57">
        <v>26484</v>
      </c>
      <c r="AY35" s="36"/>
      <c r="AZ35" s="58"/>
      <c r="BA35" s="37"/>
      <c r="BB35" s="57">
        <v>23864</v>
      </c>
      <c r="BC35" s="36"/>
      <c r="BD35" s="58"/>
      <c r="BE35" s="37"/>
      <c r="BF35" s="42">
        <f t="shared" si="1"/>
        <v>321447</v>
      </c>
      <c r="BG35" s="36"/>
      <c r="BH35" s="41"/>
    </row>
    <row r="36" spans="1:60" ht="38.25" customHeight="1" x14ac:dyDescent="0.25">
      <c r="A36" s="53">
        <v>12</v>
      </c>
      <c r="B36" s="47" t="s">
        <v>54</v>
      </c>
      <c r="C36" s="49"/>
      <c r="D36" s="24" t="s">
        <v>53</v>
      </c>
      <c r="E36" s="25"/>
      <c r="F36" s="26"/>
      <c r="G36" s="27" t="s">
        <v>52</v>
      </c>
      <c r="H36" s="25"/>
      <c r="I36" s="28"/>
      <c r="J36" s="54">
        <v>795</v>
      </c>
      <c r="K36" s="30"/>
      <c r="L36" s="55">
        <f>IF(J37="","",J36/J37)</f>
        <v>79.5</v>
      </c>
      <c r="M36" s="28"/>
      <c r="N36" s="54">
        <v>837</v>
      </c>
      <c r="O36" s="30"/>
      <c r="P36" s="55">
        <f>IF(N37="","",N36/N37)</f>
        <v>104.625</v>
      </c>
      <c r="Q36" s="28"/>
      <c r="R36" s="54">
        <v>965</v>
      </c>
      <c r="S36" s="30"/>
      <c r="T36" s="55">
        <f>IF(R37="","",R36/R37)</f>
        <v>120.625</v>
      </c>
      <c r="U36" s="26"/>
      <c r="V36" s="54">
        <v>908</v>
      </c>
      <c r="W36" s="25"/>
      <c r="X36" s="55">
        <f>IF(V37="","",V36/V37)</f>
        <v>113.5</v>
      </c>
      <c r="Y36" s="26"/>
      <c r="Z36" s="54">
        <v>923</v>
      </c>
      <c r="AA36" s="25"/>
      <c r="AB36" s="55">
        <f>IF(Z37="","",Z36/Z37)</f>
        <v>115.375</v>
      </c>
      <c r="AC36" s="26"/>
      <c r="AD36" s="54">
        <v>844</v>
      </c>
      <c r="AE36" s="25"/>
      <c r="AF36" s="55">
        <f>IF(AD37="","",AD36/AD37)</f>
        <v>105.5</v>
      </c>
      <c r="AG36" s="26"/>
      <c r="AH36" s="54">
        <v>891</v>
      </c>
      <c r="AI36" s="25"/>
      <c r="AJ36" s="55">
        <f>IF(AH37="","",AH36/AH37)</f>
        <v>111.375</v>
      </c>
      <c r="AK36" s="26"/>
      <c r="AL36" s="54">
        <v>855</v>
      </c>
      <c r="AM36" s="25"/>
      <c r="AN36" s="55">
        <f>IF(AL37="","",AL36/AL37)</f>
        <v>106.875</v>
      </c>
      <c r="AO36" s="26"/>
      <c r="AP36" s="54">
        <v>898</v>
      </c>
      <c r="AQ36" s="25"/>
      <c r="AR36" s="55">
        <f>IF(AP37="","",AP36/AP37)</f>
        <v>112.25</v>
      </c>
      <c r="AS36" s="26"/>
      <c r="AT36" s="54">
        <v>894</v>
      </c>
      <c r="AU36" s="25"/>
      <c r="AV36" s="55">
        <f>IF(AT37="","",AT36/AT37)</f>
        <v>111.75</v>
      </c>
      <c r="AW36" s="26"/>
      <c r="AX36" s="54">
        <v>895</v>
      </c>
      <c r="AY36" s="25"/>
      <c r="AZ36" s="55">
        <f>IF(AX37="","",AX36/AX37)</f>
        <v>111.875</v>
      </c>
      <c r="BA36" s="26"/>
      <c r="BB36" s="54"/>
      <c r="BC36" s="25"/>
      <c r="BD36" s="55">
        <f>IF(BB37="","",BB36/BB37)</f>
        <v>0</v>
      </c>
      <c r="BE36" s="26"/>
      <c r="BF36" s="29">
        <f t="shared" si="1"/>
        <v>9705</v>
      </c>
      <c r="BG36" s="25"/>
      <c r="BH36" s="31">
        <f t="shared" ref="BH36" si="7">IFERROR((IF(BF37="","",BF36/BF37)),"")</f>
        <v>1213.125</v>
      </c>
    </row>
    <row r="37" spans="1:60" ht="38.25" customHeight="1" thickBot="1" x14ac:dyDescent="0.3">
      <c r="A37" s="56"/>
      <c r="B37" s="50"/>
      <c r="C37" s="52"/>
      <c r="D37" s="35" t="s">
        <v>51</v>
      </c>
      <c r="E37" s="36"/>
      <c r="F37" s="37"/>
      <c r="G37" s="35" t="s">
        <v>43</v>
      </c>
      <c r="H37" s="36"/>
      <c r="I37" s="38"/>
      <c r="J37" s="57">
        <v>10</v>
      </c>
      <c r="K37" s="40"/>
      <c r="L37" s="58"/>
      <c r="M37" s="38"/>
      <c r="N37" s="57">
        <v>8</v>
      </c>
      <c r="O37" s="40"/>
      <c r="P37" s="58"/>
      <c r="Q37" s="38"/>
      <c r="R37" s="57">
        <v>8</v>
      </c>
      <c r="S37" s="40"/>
      <c r="T37" s="58"/>
      <c r="U37" s="37"/>
      <c r="V37" s="57">
        <v>8</v>
      </c>
      <c r="W37" s="36"/>
      <c r="X37" s="58"/>
      <c r="Y37" s="37"/>
      <c r="Z37" s="57">
        <v>8</v>
      </c>
      <c r="AA37" s="36"/>
      <c r="AB37" s="58"/>
      <c r="AC37" s="37"/>
      <c r="AD37" s="57">
        <v>8</v>
      </c>
      <c r="AE37" s="36"/>
      <c r="AF37" s="58"/>
      <c r="AG37" s="37"/>
      <c r="AH37" s="57">
        <v>8</v>
      </c>
      <c r="AI37" s="36"/>
      <c r="AJ37" s="58"/>
      <c r="AK37" s="37"/>
      <c r="AL37" s="57">
        <v>8</v>
      </c>
      <c r="AM37" s="36"/>
      <c r="AN37" s="58"/>
      <c r="AO37" s="37"/>
      <c r="AP37" s="57">
        <v>8</v>
      </c>
      <c r="AQ37" s="36"/>
      <c r="AR37" s="58"/>
      <c r="AS37" s="37"/>
      <c r="AT37" s="57">
        <v>8</v>
      </c>
      <c r="AU37" s="36"/>
      <c r="AV37" s="58"/>
      <c r="AW37" s="37"/>
      <c r="AX37" s="57">
        <v>8</v>
      </c>
      <c r="AY37" s="36"/>
      <c r="AZ37" s="58"/>
      <c r="BA37" s="37"/>
      <c r="BB37" s="57">
        <v>8</v>
      </c>
      <c r="BC37" s="36"/>
      <c r="BD37" s="58"/>
      <c r="BE37" s="37"/>
      <c r="BF37" s="39">
        <f>IFERROR((ROUND((AVERAGE(J37,N37,R37,V37,Z37,AD37,AH37,AL37,AP37,AT37,AX37,BB37)),0)),"")</f>
        <v>8</v>
      </c>
      <c r="BG37" s="36"/>
      <c r="BH37" s="41"/>
    </row>
    <row r="38" spans="1:60" ht="38.25" customHeight="1" x14ac:dyDescent="0.25">
      <c r="A38" s="53">
        <v>13</v>
      </c>
      <c r="B38" s="47" t="s">
        <v>50</v>
      </c>
      <c r="C38" s="49"/>
      <c r="D38" s="24" t="s">
        <v>49</v>
      </c>
      <c r="E38" s="25"/>
      <c r="F38" s="26"/>
      <c r="G38" s="27" t="s">
        <v>48</v>
      </c>
      <c r="H38" s="25"/>
      <c r="I38" s="28"/>
      <c r="J38" s="54">
        <v>485</v>
      </c>
      <c r="K38" s="30"/>
      <c r="L38" s="55">
        <f>IF(J39="","",J38/J39)</f>
        <v>161.66666666666666</v>
      </c>
      <c r="M38" s="28"/>
      <c r="N38" s="54">
        <v>390</v>
      </c>
      <c r="O38" s="30"/>
      <c r="P38" s="55">
        <f>IF(N39="","",N38/N39)</f>
        <v>130</v>
      </c>
      <c r="Q38" s="28"/>
      <c r="R38" s="54">
        <v>478</v>
      </c>
      <c r="S38" s="30"/>
      <c r="T38" s="55">
        <f>IF(R39="","",R38/R39)</f>
        <v>159.33333333333334</v>
      </c>
      <c r="U38" s="26"/>
      <c r="V38" s="54">
        <v>457</v>
      </c>
      <c r="W38" s="25"/>
      <c r="X38" s="55">
        <f>IF(V39="","",V38/V39)</f>
        <v>152.33333333333334</v>
      </c>
      <c r="Y38" s="26"/>
      <c r="Z38" s="54">
        <v>446</v>
      </c>
      <c r="AA38" s="25"/>
      <c r="AB38" s="55">
        <f>IF(Z39="","",Z38/Z39)</f>
        <v>148.66666666666666</v>
      </c>
      <c r="AC38" s="26"/>
      <c r="AD38" s="54">
        <v>419</v>
      </c>
      <c r="AE38" s="25"/>
      <c r="AF38" s="55">
        <f>IF(AD39="","",AD38/AD39)</f>
        <v>139.66666666666666</v>
      </c>
      <c r="AG38" s="26"/>
      <c r="AH38" s="54">
        <v>440</v>
      </c>
      <c r="AI38" s="25"/>
      <c r="AJ38" s="55">
        <f>IF(AH39="","",AH38/AH39)</f>
        <v>146.66666666666666</v>
      </c>
      <c r="AK38" s="26"/>
      <c r="AL38" s="54">
        <v>383</v>
      </c>
      <c r="AM38" s="25"/>
      <c r="AN38" s="55">
        <f>IF(AL39="","",AL38/AL39)</f>
        <v>127.66666666666667</v>
      </c>
      <c r="AO38" s="26"/>
      <c r="AP38" s="54">
        <v>447</v>
      </c>
      <c r="AQ38" s="25"/>
      <c r="AR38" s="55">
        <f>IF(AP39="","",AP38/AP39)</f>
        <v>149</v>
      </c>
      <c r="AS38" s="26"/>
      <c r="AT38" s="54">
        <v>424</v>
      </c>
      <c r="AU38" s="25"/>
      <c r="AV38" s="55">
        <f>IF(AT39="","",AT38/AT39)</f>
        <v>141.33333333333334</v>
      </c>
      <c r="AW38" s="26"/>
      <c r="AX38" s="54">
        <v>424</v>
      </c>
      <c r="AY38" s="25"/>
      <c r="AZ38" s="55">
        <f>IF(AX39="","",AX38/AX39)</f>
        <v>141.33333333333334</v>
      </c>
      <c r="BA38" s="26"/>
      <c r="BB38" s="54"/>
      <c r="BC38" s="25"/>
      <c r="BD38" s="55">
        <f>IF(BB39="","",BB38/BB39)</f>
        <v>0</v>
      </c>
      <c r="BE38" s="26"/>
      <c r="BF38" s="29">
        <f t="shared" si="1"/>
        <v>4793</v>
      </c>
      <c r="BG38" s="25"/>
      <c r="BH38" s="31">
        <f t="shared" ref="BH38" si="8">IFERROR((IF(BF39="","",BF38/BF39)),"")</f>
        <v>1597.6666666666667</v>
      </c>
    </row>
    <row r="39" spans="1:60" ht="38.25" customHeight="1" thickBot="1" x14ac:dyDescent="0.3">
      <c r="A39" s="56"/>
      <c r="B39" s="50"/>
      <c r="C39" s="52"/>
      <c r="D39" s="35" t="s">
        <v>47</v>
      </c>
      <c r="E39" s="36"/>
      <c r="F39" s="37"/>
      <c r="G39" s="35" t="s">
        <v>43</v>
      </c>
      <c r="H39" s="36"/>
      <c r="I39" s="38"/>
      <c r="J39" s="57">
        <v>3</v>
      </c>
      <c r="K39" s="40"/>
      <c r="L39" s="58"/>
      <c r="M39" s="38"/>
      <c r="N39" s="57">
        <v>3</v>
      </c>
      <c r="O39" s="40"/>
      <c r="P39" s="58"/>
      <c r="Q39" s="38"/>
      <c r="R39" s="57">
        <v>3</v>
      </c>
      <c r="S39" s="40"/>
      <c r="T39" s="58"/>
      <c r="U39" s="37"/>
      <c r="V39" s="57">
        <v>3</v>
      </c>
      <c r="W39" s="36"/>
      <c r="X39" s="58"/>
      <c r="Y39" s="37"/>
      <c r="Z39" s="57">
        <v>3</v>
      </c>
      <c r="AA39" s="36"/>
      <c r="AB39" s="58"/>
      <c r="AC39" s="37"/>
      <c r="AD39" s="57">
        <v>3</v>
      </c>
      <c r="AE39" s="36"/>
      <c r="AF39" s="58"/>
      <c r="AG39" s="37"/>
      <c r="AH39" s="57">
        <v>3</v>
      </c>
      <c r="AI39" s="36"/>
      <c r="AJ39" s="58"/>
      <c r="AK39" s="37"/>
      <c r="AL39" s="57">
        <v>3</v>
      </c>
      <c r="AM39" s="36"/>
      <c r="AN39" s="58"/>
      <c r="AO39" s="37"/>
      <c r="AP39" s="57">
        <v>3</v>
      </c>
      <c r="AQ39" s="36"/>
      <c r="AR39" s="58"/>
      <c r="AS39" s="37"/>
      <c r="AT39" s="57">
        <v>3</v>
      </c>
      <c r="AU39" s="36"/>
      <c r="AV39" s="58"/>
      <c r="AW39" s="37"/>
      <c r="AX39" s="57">
        <v>3</v>
      </c>
      <c r="AY39" s="36"/>
      <c r="AZ39" s="58"/>
      <c r="BA39" s="37"/>
      <c r="BB39" s="57">
        <v>3</v>
      </c>
      <c r="BC39" s="36"/>
      <c r="BD39" s="58"/>
      <c r="BE39" s="37"/>
      <c r="BF39" s="39">
        <f>IFERROR((ROUND((AVERAGE(J39,N39,R39,V39,Z39,AD39,AH39,AL39,AP39,AT39,AX39,BB39)),0)),"")</f>
        <v>3</v>
      </c>
      <c r="BG39" s="36"/>
      <c r="BH39" s="41"/>
    </row>
    <row r="40" spans="1:60" ht="38.25" customHeight="1" x14ac:dyDescent="0.25">
      <c r="A40" s="53">
        <v>14</v>
      </c>
      <c r="B40" s="47" t="s">
        <v>46</v>
      </c>
      <c r="C40" s="49"/>
      <c r="D40" s="24" t="s">
        <v>44</v>
      </c>
      <c r="E40" s="25"/>
      <c r="F40" s="26"/>
      <c r="G40" s="27" t="s">
        <v>45</v>
      </c>
      <c r="H40" s="25"/>
      <c r="I40" s="28"/>
      <c r="J40" s="54">
        <v>310</v>
      </c>
      <c r="K40" s="30"/>
      <c r="L40" s="55">
        <f>IF(J41="","",J40/J41)</f>
        <v>62</v>
      </c>
      <c r="M40" s="28"/>
      <c r="N40" s="54">
        <v>447</v>
      </c>
      <c r="O40" s="30"/>
      <c r="P40" s="55">
        <f>IF(N41="","",N40/N41)</f>
        <v>89.4</v>
      </c>
      <c r="Q40" s="28"/>
      <c r="R40" s="54">
        <v>487</v>
      </c>
      <c r="S40" s="30"/>
      <c r="T40" s="55">
        <f>IF(R41="","",R40/R41)</f>
        <v>97.4</v>
      </c>
      <c r="U40" s="26"/>
      <c r="V40" s="54">
        <v>451</v>
      </c>
      <c r="W40" s="25">
        <v>8</v>
      </c>
      <c r="X40" s="55">
        <f>IF(V41="","",V40/V41)</f>
        <v>90.2</v>
      </c>
      <c r="Y40" s="26"/>
      <c r="Z40" s="54">
        <v>477</v>
      </c>
      <c r="AA40" s="25"/>
      <c r="AB40" s="55">
        <f>IF(Z41="","",Z40/Z41)</f>
        <v>95.4</v>
      </c>
      <c r="AC40" s="26"/>
      <c r="AD40" s="54">
        <v>425</v>
      </c>
      <c r="AE40" s="25"/>
      <c r="AF40" s="55">
        <f>IF(AD41="","",AD40/AD41)</f>
        <v>85</v>
      </c>
      <c r="AG40" s="26"/>
      <c r="AH40" s="54">
        <v>451</v>
      </c>
      <c r="AI40" s="25"/>
      <c r="AJ40" s="55">
        <f>IF(AH41="","",AH40/AH41)</f>
        <v>90.2</v>
      </c>
      <c r="AK40" s="26"/>
      <c r="AL40" s="54">
        <v>472</v>
      </c>
      <c r="AM40" s="25"/>
      <c r="AN40" s="55">
        <f>IF(AL41="","",AL40/AL41)</f>
        <v>94.4</v>
      </c>
      <c r="AO40" s="26"/>
      <c r="AP40" s="54">
        <v>451</v>
      </c>
      <c r="AQ40" s="25"/>
      <c r="AR40" s="55">
        <f>IF(AP41="","",AP40/AP41)</f>
        <v>90.2</v>
      </c>
      <c r="AS40" s="26"/>
      <c r="AT40" s="54">
        <v>470</v>
      </c>
      <c r="AU40" s="25"/>
      <c r="AV40" s="55">
        <f>IF(AT41="","",AT40/AT41)</f>
        <v>94</v>
      </c>
      <c r="AW40" s="26"/>
      <c r="AX40" s="54">
        <v>471</v>
      </c>
      <c r="AY40" s="25"/>
      <c r="AZ40" s="55">
        <f>IF(AX41="","",AX40/AX41)</f>
        <v>94.2</v>
      </c>
      <c r="BA40" s="26"/>
      <c r="BB40" s="54"/>
      <c r="BC40" s="25"/>
      <c r="BD40" s="55">
        <f>IF(BB41="","",BB40/BB41)</f>
        <v>0</v>
      </c>
      <c r="BE40" s="26"/>
      <c r="BF40" s="29">
        <f t="shared" si="1"/>
        <v>4912</v>
      </c>
      <c r="BG40" s="25"/>
      <c r="BH40" s="31">
        <f t="shared" ref="BH40" si="9">IFERROR((IF(BF41="","",BF40/BF41)),"")</f>
        <v>982.4</v>
      </c>
    </row>
    <row r="41" spans="1:60" ht="38.25" customHeight="1" thickBot="1" x14ac:dyDescent="0.3">
      <c r="A41" s="56"/>
      <c r="B41" s="50"/>
      <c r="C41" s="52"/>
      <c r="D41" s="35" t="s">
        <v>44</v>
      </c>
      <c r="E41" s="36"/>
      <c r="F41" s="37"/>
      <c r="G41" s="35" t="s">
        <v>43</v>
      </c>
      <c r="H41" s="36"/>
      <c r="I41" s="38"/>
      <c r="J41" s="57">
        <v>5</v>
      </c>
      <c r="K41" s="40"/>
      <c r="L41" s="58"/>
      <c r="M41" s="38"/>
      <c r="N41" s="57">
        <v>5</v>
      </c>
      <c r="O41" s="40"/>
      <c r="P41" s="58"/>
      <c r="Q41" s="38"/>
      <c r="R41" s="57">
        <v>5</v>
      </c>
      <c r="S41" s="40"/>
      <c r="T41" s="58"/>
      <c r="U41" s="37"/>
      <c r="V41" s="57">
        <v>5</v>
      </c>
      <c r="W41" s="36"/>
      <c r="X41" s="58"/>
      <c r="Y41" s="37"/>
      <c r="Z41" s="57">
        <v>5</v>
      </c>
      <c r="AA41" s="36"/>
      <c r="AB41" s="58"/>
      <c r="AC41" s="37"/>
      <c r="AD41" s="57">
        <v>5</v>
      </c>
      <c r="AE41" s="36"/>
      <c r="AF41" s="58"/>
      <c r="AG41" s="37"/>
      <c r="AH41" s="57">
        <v>5</v>
      </c>
      <c r="AI41" s="36"/>
      <c r="AJ41" s="58"/>
      <c r="AK41" s="37"/>
      <c r="AL41" s="57">
        <v>5</v>
      </c>
      <c r="AM41" s="36"/>
      <c r="AN41" s="58"/>
      <c r="AO41" s="37"/>
      <c r="AP41" s="57">
        <v>5</v>
      </c>
      <c r="AQ41" s="36"/>
      <c r="AR41" s="58"/>
      <c r="AS41" s="37"/>
      <c r="AT41" s="57">
        <v>5</v>
      </c>
      <c r="AU41" s="36"/>
      <c r="AV41" s="58"/>
      <c r="AW41" s="37"/>
      <c r="AX41" s="57">
        <v>5</v>
      </c>
      <c r="AY41" s="36"/>
      <c r="AZ41" s="58"/>
      <c r="BA41" s="37"/>
      <c r="BB41" s="57">
        <v>5</v>
      </c>
      <c r="BC41" s="36"/>
      <c r="BD41" s="58"/>
      <c r="BE41" s="37"/>
      <c r="BF41" s="39">
        <f>IFERROR((ROUND((AVERAGE(J41,N41,R41,V41,Z41,AD41,AH41,AL41,AP41,AT41,AX41,BB41)),0)),"")</f>
        <v>5</v>
      </c>
      <c r="BG41" s="36"/>
      <c r="BH41" s="41"/>
    </row>
    <row r="42" spans="1:60" ht="38.25" customHeight="1" x14ac:dyDescent="0.25">
      <c r="A42" s="53">
        <v>15</v>
      </c>
      <c r="B42" s="47" t="s">
        <v>42</v>
      </c>
      <c r="C42" s="49"/>
      <c r="D42" s="24" t="s">
        <v>41</v>
      </c>
      <c r="E42" s="25"/>
      <c r="F42" s="26"/>
      <c r="G42" s="27" t="s">
        <v>40</v>
      </c>
      <c r="H42" s="25"/>
      <c r="I42" s="28"/>
      <c r="J42" s="54">
        <v>6923</v>
      </c>
      <c r="K42" s="30"/>
      <c r="L42" s="55">
        <f>IF(J43="","",((J42/J43)*100))</f>
        <v>25.571602703800835</v>
      </c>
      <c r="M42" s="28"/>
      <c r="N42" s="54">
        <v>6190</v>
      </c>
      <c r="O42" s="30"/>
      <c r="P42" s="55">
        <f>IF(N43="","",((N42/N43)*100))</f>
        <v>23.694686877966621</v>
      </c>
      <c r="Q42" s="28"/>
      <c r="R42" s="54">
        <v>6619</v>
      </c>
      <c r="S42" s="30"/>
      <c r="T42" s="55">
        <f>IF(R43="","",((R42/R43)*100))</f>
        <v>22.962705984388553</v>
      </c>
      <c r="U42" s="26"/>
      <c r="V42" s="54">
        <v>6335</v>
      </c>
      <c r="W42" s="25"/>
      <c r="X42" s="55">
        <f>IF(V43="","",((V42/V43)*100))</f>
        <v>22.942092492666497</v>
      </c>
      <c r="Y42" s="26"/>
      <c r="Z42" s="54">
        <v>7270</v>
      </c>
      <c r="AA42" s="25"/>
      <c r="AB42" s="55">
        <f>IF(Z43="","",((Z42/Z43)*100))</f>
        <v>25.859002632140569</v>
      </c>
      <c r="AC42" s="26"/>
      <c r="AD42" s="54">
        <v>6474</v>
      </c>
      <c r="AE42" s="25"/>
      <c r="AF42" s="55">
        <f>IF(AD43="","",((AD42/AD43)*100))</f>
        <v>24.972997994136708</v>
      </c>
      <c r="AG42" s="26"/>
      <c r="AH42" s="54">
        <v>6778</v>
      </c>
      <c r="AI42" s="25"/>
      <c r="AJ42" s="55">
        <f>IF(AH43="","",((AH42/AH43)*100))</f>
        <v>25.111144042679314</v>
      </c>
      <c r="AK42" s="26"/>
      <c r="AL42" s="54">
        <v>7264</v>
      </c>
      <c r="AM42" s="25"/>
      <c r="AN42" s="55">
        <f>IF(AL43="","",((AL42/AL43)*100))</f>
        <v>26.738322229175104</v>
      </c>
      <c r="AO42" s="26"/>
      <c r="AP42" s="54">
        <v>7374</v>
      </c>
      <c r="AQ42" s="25"/>
      <c r="AR42" s="55">
        <f>IF(AP43="","",((AP42/AP43)*100))</f>
        <v>27.296957133338267</v>
      </c>
      <c r="AS42" s="26"/>
      <c r="AT42" s="54">
        <v>7098</v>
      </c>
      <c r="AU42" s="25"/>
      <c r="AV42" s="55">
        <f>IF(AT43="","",((AT42/AT43)*100))</f>
        <v>27.042060347455042</v>
      </c>
      <c r="AW42" s="26"/>
      <c r="AX42" s="54">
        <v>6634</v>
      </c>
      <c r="AY42" s="25"/>
      <c r="AZ42" s="55">
        <f>IF(AX43="","",((AX42/AX43)*100))</f>
        <v>25.04908624074913</v>
      </c>
      <c r="BA42" s="26"/>
      <c r="BB42" s="54">
        <v>5151</v>
      </c>
      <c r="BC42" s="25"/>
      <c r="BD42" s="55">
        <f>IF(BB43="","",((BB42/BB43)*100))</f>
        <v>21.584813945692254</v>
      </c>
      <c r="BE42" s="26"/>
      <c r="BF42" s="29">
        <f>IF((J42+N42+R42+V42+Z42+AD42+AH42+AL42+AP42+AT42+AX42+BB42)&gt;0,(J42+N42+R42+V42+Z42+AD42+AH42+AL42+AP42+AT42+AX42+BB42),"")</f>
        <v>80110</v>
      </c>
      <c r="BG42" s="25"/>
      <c r="BH42" s="31">
        <f t="shared" ref="BH42" si="10">IFERROR((IF(BF43="","",BF42/BF43)),"")</f>
        <v>0.24922069922412129</v>
      </c>
    </row>
    <row r="43" spans="1:60" ht="38.25" customHeight="1" thickBot="1" x14ac:dyDescent="0.3">
      <c r="A43" s="56"/>
      <c r="B43" s="50"/>
      <c r="C43" s="52"/>
      <c r="D43" s="35" t="s">
        <v>39</v>
      </c>
      <c r="E43" s="36"/>
      <c r="F43" s="37"/>
      <c r="G43" s="35" t="s">
        <v>38</v>
      </c>
      <c r="H43" s="36"/>
      <c r="I43" s="38"/>
      <c r="J43" s="57">
        <v>27073</v>
      </c>
      <c r="K43" s="40"/>
      <c r="L43" s="58"/>
      <c r="M43" s="38"/>
      <c r="N43" s="57">
        <v>26124</v>
      </c>
      <c r="O43" s="40"/>
      <c r="P43" s="58"/>
      <c r="Q43" s="38"/>
      <c r="R43" s="57">
        <v>28825</v>
      </c>
      <c r="S43" s="40"/>
      <c r="T43" s="58"/>
      <c r="U43" s="37"/>
      <c r="V43" s="57">
        <v>27613</v>
      </c>
      <c r="W43" s="36"/>
      <c r="X43" s="58"/>
      <c r="Y43" s="37"/>
      <c r="Z43" s="57">
        <v>28114</v>
      </c>
      <c r="AA43" s="36"/>
      <c r="AB43" s="58"/>
      <c r="AC43" s="37"/>
      <c r="AD43" s="57">
        <v>25924</v>
      </c>
      <c r="AE43" s="36"/>
      <c r="AF43" s="58"/>
      <c r="AG43" s="37"/>
      <c r="AH43" s="57">
        <v>26992</v>
      </c>
      <c r="AI43" s="36"/>
      <c r="AJ43" s="58"/>
      <c r="AK43" s="37"/>
      <c r="AL43" s="57">
        <v>27167</v>
      </c>
      <c r="AM43" s="36"/>
      <c r="AN43" s="58"/>
      <c r="AO43" s="37"/>
      <c r="AP43" s="57">
        <v>27014</v>
      </c>
      <c r="AQ43" s="36"/>
      <c r="AR43" s="58"/>
      <c r="AS43" s="37"/>
      <c r="AT43" s="57">
        <v>26248</v>
      </c>
      <c r="AU43" s="36"/>
      <c r="AV43" s="58"/>
      <c r="AW43" s="37"/>
      <c r="AX43" s="57">
        <v>26484</v>
      </c>
      <c r="AY43" s="36"/>
      <c r="AZ43" s="58"/>
      <c r="BA43" s="37"/>
      <c r="BB43" s="57">
        <v>23864</v>
      </c>
      <c r="BC43" s="36"/>
      <c r="BD43" s="58"/>
      <c r="BE43" s="37"/>
      <c r="BF43" s="42">
        <f>IF((J43+N43+R43+V43+Z43+AD43+AH43+AL43+AP43+AT43+AX43+BB43)&gt;0,(J43+N43+R43+V43+Z43+AD43+AH43+AL43+AP43+AT43+AX43+BB43),"")</f>
        <v>321442</v>
      </c>
      <c r="BG43" s="36"/>
      <c r="BH43" s="41"/>
    </row>
    <row r="44" spans="1:60" ht="15.75" thickBot="1" x14ac:dyDescent="0.3">
      <c r="A44" s="1"/>
      <c r="B44" s="1"/>
      <c r="C44" s="1"/>
      <c r="D44" s="1"/>
      <c r="E44" s="1"/>
      <c r="F44" s="1"/>
      <c r="G44" s="1"/>
      <c r="H44" s="1"/>
      <c r="I44" s="5"/>
      <c r="J44" s="5"/>
      <c r="K44" s="5"/>
      <c r="L44" s="2"/>
      <c r="M44" s="5"/>
      <c r="N44" s="5"/>
      <c r="O44" s="5"/>
      <c r="P44" s="2"/>
      <c r="Q44" s="5"/>
      <c r="R44" s="5"/>
      <c r="S44" s="5"/>
      <c r="T44" s="2"/>
      <c r="U44" s="1"/>
      <c r="V44" s="5"/>
      <c r="W44" s="1"/>
      <c r="X44" s="2"/>
      <c r="Y44" s="1"/>
      <c r="Z44" s="5"/>
      <c r="AA44" s="1"/>
      <c r="AB44" s="2"/>
      <c r="AC44" s="1"/>
      <c r="AD44" s="5"/>
      <c r="AE44" s="1"/>
      <c r="AF44" s="2"/>
      <c r="AG44" s="1"/>
      <c r="AH44" s="5"/>
      <c r="AI44" s="1"/>
      <c r="AJ44" s="2"/>
      <c r="AK44" s="1"/>
      <c r="AL44" s="5"/>
      <c r="AM44" s="1"/>
      <c r="AN44" s="2"/>
      <c r="AO44" s="1"/>
      <c r="AP44" s="5"/>
      <c r="AQ44" s="1"/>
      <c r="AR44" s="2"/>
      <c r="AS44" s="1"/>
      <c r="AT44" s="5"/>
      <c r="AU44" s="1"/>
      <c r="AV44" s="2"/>
      <c r="AW44" s="1"/>
      <c r="AX44" s="5"/>
      <c r="AY44" s="1"/>
      <c r="AZ44" s="2"/>
      <c r="BA44" s="1"/>
      <c r="BB44" s="5"/>
      <c r="BC44" s="1"/>
      <c r="BD44" s="2"/>
      <c r="BE44" s="1"/>
      <c r="BF44" s="5"/>
      <c r="BG44" s="1"/>
      <c r="BH44" s="2"/>
    </row>
    <row r="45" spans="1:60" ht="16.5" thickBot="1" x14ac:dyDescent="0.3">
      <c r="A45" s="111"/>
      <c r="B45" s="112" t="s">
        <v>37</v>
      </c>
      <c r="C45" s="113"/>
      <c r="D45" s="113"/>
      <c r="E45" s="113"/>
      <c r="F45" s="113"/>
      <c r="G45" s="113"/>
      <c r="H45" s="113"/>
      <c r="I45" s="114"/>
      <c r="J45" s="114"/>
      <c r="K45" s="114"/>
      <c r="L45" s="115"/>
      <c r="M45" s="114"/>
      <c r="N45" s="114"/>
      <c r="O45" s="114"/>
      <c r="P45" s="115"/>
      <c r="Q45" s="114"/>
      <c r="R45" s="114"/>
      <c r="S45" s="114"/>
      <c r="T45" s="115"/>
      <c r="U45" s="113"/>
      <c r="V45" s="114"/>
      <c r="W45" s="113"/>
      <c r="X45" s="115"/>
      <c r="Y45" s="113"/>
      <c r="Z45" s="114"/>
      <c r="AA45" s="113"/>
      <c r="AB45" s="115"/>
      <c r="AC45" s="113"/>
      <c r="AD45" s="114"/>
      <c r="AE45" s="113"/>
      <c r="AF45" s="115"/>
      <c r="AG45" s="113"/>
      <c r="AH45" s="114"/>
      <c r="AI45" s="113"/>
      <c r="AJ45" s="115"/>
      <c r="AK45" s="113"/>
      <c r="AL45" s="114"/>
      <c r="AM45" s="113"/>
      <c r="AN45" s="115"/>
      <c r="AO45" s="113"/>
      <c r="AP45" s="114"/>
      <c r="AQ45" s="113"/>
      <c r="AR45" s="115"/>
      <c r="AS45" s="113"/>
      <c r="AT45" s="114"/>
      <c r="AU45" s="113"/>
      <c r="AV45" s="115"/>
      <c r="AW45" s="113"/>
      <c r="AX45" s="114"/>
      <c r="AY45" s="113"/>
      <c r="AZ45" s="115"/>
      <c r="BA45" s="113"/>
      <c r="BB45" s="114"/>
      <c r="BC45" s="113"/>
      <c r="BD45" s="116"/>
      <c r="BE45" s="117" t="s">
        <v>113</v>
      </c>
      <c r="BF45" s="118"/>
      <c r="BG45" s="119"/>
      <c r="BH45" s="119" t="s">
        <v>32</v>
      </c>
    </row>
    <row r="46" spans="1:60" ht="30.75" customHeight="1" thickBot="1" x14ac:dyDescent="0.3">
      <c r="A46" s="120" t="s">
        <v>36</v>
      </c>
      <c r="B46" s="121" t="s">
        <v>35</v>
      </c>
      <c r="C46" s="122" t="s">
        <v>34</v>
      </c>
      <c r="D46" s="121"/>
      <c r="E46" s="123"/>
      <c r="F46" s="124" t="s">
        <v>33</v>
      </c>
      <c r="G46" s="125"/>
      <c r="H46" s="126"/>
      <c r="I46" s="127"/>
      <c r="J46" s="128" t="s">
        <v>106</v>
      </c>
      <c r="K46" s="129"/>
      <c r="L46" s="130" t="s">
        <v>32</v>
      </c>
      <c r="M46" s="128"/>
      <c r="N46" s="131" t="s">
        <v>105</v>
      </c>
      <c r="O46" s="129"/>
      <c r="P46" s="130" t="s">
        <v>32</v>
      </c>
      <c r="Q46" s="128"/>
      <c r="R46" s="132" t="s">
        <v>104</v>
      </c>
      <c r="S46" s="129"/>
      <c r="T46" s="130" t="s">
        <v>32</v>
      </c>
      <c r="U46" s="128"/>
      <c r="V46" s="132" t="s">
        <v>103</v>
      </c>
      <c r="W46" s="129"/>
      <c r="X46" s="130" t="s">
        <v>32</v>
      </c>
      <c r="Y46" s="128"/>
      <c r="Z46" s="132" t="s">
        <v>102</v>
      </c>
      <c r="AA46" s="129"/>
      <c r="AB46" s="130" t="s">
        <v>32</v>
      </c>
      <c r="AC46" s="128"/>
      <c r="AD46" s="132" t="s">
        <v>101</v>
      </c>
      <c r="AE46" s="129"/>
      <c r="AF46" s="130" t="s">
        <v>32</v>
      </c>
      <c r="AG46" s="128"/>
      <c r="AH46" s="132" t="s">
        <v>100</v>
      </c>
      <c r="AI46" s="129"/>
      <c r="AJ46" s="130" t="s">
        <v>32</v>
      </c>
      <c r="AK46" s="128"/>
      <c r="AL46" s="132" t="s">
        <v>99</v>
      </c>
      <c r="AM46" s="129"/>
      <c r="AN46" s="130" t="s">
        <v>32</v>
      </c>
      <c r="AO46" s="128"/>
      <c r="AP46" s="132" t="s">
        <v>98</v>
      </c>
      <c r="AQ46" s="129"/>
      <c r="AR46" s="130" t="s">
        <v>32</v>
      </c>
      <c r="AS46" s="128"/>
      <c r="AT46" s="132" t="s">
        <v>97</v>
      </c>
      <c r="AU46" s="129"/>
      <c r="AV46" s="130" t="s">
        <v>32</v>
      </c>
      <c r="AW46" s="128"/>
      <c r="AX46" s="132" t="s">
        <v>96</v>
      </c>
      <c r="AY46" s="129"/>
      <c r="AZ46" s="130" t="s">
        <v>32</v>
      </c>
      <c r="BA46" s="128"/>
      <c r="BB46" s="132" t="s">
        <v>95</v>
      </c>
      <c r="BC46" s="129"/>
      <c r="BD46" s="130" t="s">
        <v>32</v>
      </c>
      <c r="BE46" s="133"/>
      <c r="BF46" s="134"/>
      <c r="BG46" s="135"/>
      <c r="BH46" s="135"/>
    </row>
    <row r="47" spans="1:60" ht="38.25" customHeight="1" x14ac:dyDescent="0.25">
      <c r="A47" s="53">
        <v>16</v>
      </c>
      <c r="B47" s="47" t="s">
        <v>31</v>
      </c>
      <c r="C47" s="49"/>
      <c r="D47" s="24" t="s">
        <v>30</v>
      </c>
      <c r="E47" s="25"/>
      <c r="F47" s="26"/>
      <c r="G47" s="27" t="s">
        <v>29</v>
      </c>
      <c r="H47" s="25"/>
      <c r="I47" s="28"/>
      <c r="J47" s="54">
        <v>31</v>
      </c>
      <c r="K47" s="30"/>
      <c r="L47" s="55">
        <f>IF(J48="","",((J47/J48)*100))</f>
        <v>1.7184035476718404</v>
      </c>
      <c r="M47" s="28"/>
      <c r="N47" s="54">
        <v>25</v>
      </c>
      <c r="O47" s="30"/>
      <c r="P47" s="55">
        <f>IF(N48="","",((N47/N48)*100))</f>
        <v>1.4359563469270535</v>
      </c>
      <c r="Q47" s="28"/>
      <c r="R47" s="54">
        <v>40</v>
      </c>
      <c r="S47" s="30"/>
      <c r="T47" s="55">
        <f>IF(R48="","",((R47/R48)*100))</f>
        <v>2.1030494216614093</v>
      </c>
      <c r="U47" s="26"/>
      <c r="V47" s="54">
        <v>31</v>
      </c>
      <c r="W47" s="25"/>
      <c r="X47" s="55">
        <f>IF(V48="","",((V47/V48)*100))</f>
        <v>1.7184035476718404</v>
      </c>
      <c r="Y47" s="26"/>
      <c r="Z47" s="54">
        <v>55</v>
      </c>
      <c r="AA47" s="25"/>
      <c r="AB47" s="55">
        <f>IF(Z48="","",((Z47/Z48)*100))</f>
        <v>2.9842647856755291</v>
      </c>
      <c r="AC47" s="26"/>
      <c r="AD47" s="54">
        <v>33</v>
      </c>
      <c r="AE47" s="25"/>
      <c r="AF47" s="55">
        <f>IF(AD48="","",((AD47/AD48)*100))</f>
        <v>1.7713365539452495</v>
      </c>
      <c r="AG47" s="26"/>
      <c r="AH47" s="54">
        <v>41</v>
      </c>
      <c r="AI47" s="25"/>
      <c r="AJ47" s="55">
        <f>IF(AH48="","",((AH47/AH48)*100))</f>
        <v>2.2138228941684663</v>
      </c>
      <c r="AK47" s="26"/>
      <c r="AL47" s="54">
        <v>17</v>
      </c>
      <c r="AM47" s="25"/>
      <c r="AN47" s="55">
        <f>IF(AL48="","",((AL47/AL48)*100))</f>
        <v>0.9550561797752809</v>
      </c>
      <c r="AO47" s="26"/>
      <c r="AP47" s="54">
        <v>39</v>
      </c>
      <c r="AQ47" s="25"/>
      <c r="AR47" s="55">
        <f>IF(AP48="","",((AP47/AP48)*100))</f>
        <v>2.2833723653395785</v>
      </c>
      <c r="AS47" s="26"/>
      <c r="AT47" s="54">
        <v>32</v>
      </c>
      <c r="AU47" s="25"/>
      <c r="AV47" s="55">
        <f>IF(AT48="","",((AT47/AT48)*100))</f>
        <v>1.8401380103507763</v>
      </c>
      <c r="AW47" s="26"/>
      <c r="AX47" s="54">
        <v>36</v>
      </c>
      <c r="AY47" s="25"/>
      <c r="AZ47" s="55">
        <f>IF(AX48="","",((AX47/AX48)*100))</f>
        <v>2.0809248554913293</v>
      </c>
      <c r="BA47" s="26"/>
      <c r="BB47" s="54">
        <v>34</v>
      </c>
      <c r="BC47" s="25"/>
      <c r="BD47" s="55">
        <f>IF(BB48="","",((BB47/BB48)*100))</f>
        <v>1.8930957683741649</v>
      </c>
      <c r="BE47" s="26"/>
      <c r="BF47" s="29">
        <f t="shared" ref="BF47:BF60" si="11">IF((J47+N47+R47+V47+Z47+AD47+AH47+AL47+AP47+AT47+AX47+BB47)&gt;0,(J47+N47+R47+V47+Z47+AD47+AH47+AL47+AP47+AT47+AX47+BB47),"")</f>
        <v>414</v>
      </c>
      <c r="BG47" s="25"/>
      <c r="BH47" s="31">
        <f t="shared" ref="BH47" si="12">IFERROR((IF(BF48="","",BF47/BF48)),"")</f>
        <v>1.9200445227715426E-2</v>
      </c>
    </row>
    <row r="48" spans="1:60" ht="38.25" customHeight="1" thickBot="1" x14ac:dyDescent="0.3">
      <c r="A48" s="56"/>
      <c r="B48" s="50"/>
      <c r="C48" s="52"/>
      <c r="D48" s="35" t="s">
        <v>28</v>
      </c>
      <c r="E48" s="36"/>
      <c r="F48" s="37"/>
      <c r="G48" s="35" t="s">
        <v>23</v>
      </c>
      <c r="H48" s="36"/>
      <c r="I48" s="38"/>
      <c r="J48" s="57">
        <v>1804</v>
      </c>
      <c r="K48" s="40"/>
      <c r="L48" s="58"/>
      <c r="M48" s="38"/>
      <c r="N48" s="57">
        <v>1741</v>
      </c>
      <c r="O48" s="40"/>
      <c r="P48" s="58"/>
      <c r="Q48" s="38"/>
      <c r="R48" s="57">
        <v>1902</v>
      </c>
      <c r="S48" s="40"/>
      <c r="T48" s="58"/>
      <c r="U48" s="37"/>
      <c r="V48" s="57">
        <v>1804</v>
      </c>
      <c r="W48" s="36"/>
      <c r="X48" s="58"/>
      <c r="Y48" s="37"/>
      <c r="Z48" s="57">
        <v>1843</v>
      </c>
      <c r="AA48" s="36"/>
      <c r="AB48" s="58"/>
      <c r="AC48" s="37"/>
      <c r="AD48" s="57">
        <v>1863</v>
      </c>
      <c r="AE48" s="36"/>
      <c r="AF48" s="58"/>
      <c r="AG48" s="37"/>
      <c r="AH48" s="57">
        <v>1852</v>
      </c>
      <c r="AI48" s="36"/>
      <c r="AJ48" s="58"/>
      <c r="AK48" s="37"/>
      <c r="AL48" s="57">
        <v>1780</v>
      </c>
      <c r="AM48" s="36"/>
      <c r="AN48" s="58"/>
      <c r="AO48" s="37"/>
      <c r="AP48" s="57">
        <v>1708</v>
      </c>
      <c r="AQ48" s="36"/>
      <c r="AR48" s="58"/>
      <c r="AS48" s="37"/>
      <c r="AT48" s="57">
        <v>1739</v>
      </c>
      <c r="AU48" s="36"/>
      <c r="AV48" s="58"/>
      <c r="AW48" s="37"/>
      <c r="AX48" s="57">
        <v>1730</v>
      </c>
      <c r="AY48" s="36"/>
      <c r="AZ48" s="58"/>
      <c r="BA48" s="37"/>
      <c r="BB48" s="57">
        <v>1796</v>
      </c>
      <c r="BC48" s="36"/>
      <c r="BD48" s="58"/>
      <c r="BE48" s="37"/>
      <c r="BF48" s="42">
        <f t="shared" si="11"/>
        <v>21562</v>
      </c>
      <c r="BG48" s="36"/>
      <c r="BH48" s="41"/>
    </row>
    <row r="49" spans="1:60" ht="38.25" customHeight="1" x14ac:dyDescent="0.25">
      <c r="A49" s="53">
        <v>17</v>
      </c>
      <c r="B49" s="47" t="s">
        <v>27</v>
      </c>
      <c r="C49" s="49"/>
      <c r="D49" s="24" t="s">
        <v>26</v>
      </c>
      <c r="E49" s="25"/>
      <c r="F49" s="26"/>
      <c r="G49" s="27" t="s">
        <v>25</v>
      </c>
      <c r="H49" s="25"/>
      <c r="I49" s="28"/>
      <c r="J49" s="54">
        <v>105</v>
      </c>
      <c r="K49" s="30"/>
      <c r="L49" s="55">
        <f>IF(J50="","",((J49/J50)*100))</f>
        <v>5.8856502242152473</v>
      </c>
      <c r="M49" s="28"/>
      <c r="N49" s="54">
        <v>78</v>
      </c>
      <c r="O49" s="30"/>
      <c r="P49" s="55">
        <f>IF(N50="","",((N49/N50)*100))</f>
        <v>4.5614035087719298</v>
      </c>
      <c r="Q49" s="28"/>
      <c r="R49" s="54">
        <v>94</v>
      </c>
      <c r="S49" s="30"/>
      <c r="T49" s="55">
        <f>IF(R50="","",((R49/R50)*100))</f>
        <v>5.0133333333333336</v>
      </c>
      <c r="U49" s="26"/>
      <c r="V49" s="54">
        <v>81</v>
      </c>
      <c r="W49" s="25"/>
      <c r="X49" s="55">
        <f>IF(V50="","",((V49/V50)*100))</f>
        <v>4.5480067377877598</v>
      </c>
      <c r="Y49" s="26"/>
      <c r="Z49" s="54">
        <v>103</v>
      </c>
      <c r="AA49" s="25"/>
      <c r="AB49" s="55">
        <f>IF(Z50="","",((Z49/Z50)*100))</f>
        <v>5.8589306029579067</v>
      </c>
      <c r="AC49" s="26"/>
      <c r="AD49" s="54">
        <v>76</v>
      </c>
      <c r="AE49" s="25"/>
      <c r="AF49" s="55">
        <f>IF(AD50="","",((AD49/AD50)*100))</f>
        <v>4.1349292709466816</v>
      </c>
      <c r="AG49" s="26"/>
      <c r="AH49" s="54">
        <v>96</v>
      </c>
      <c r="AI49" s="25"/>
      <c r="AJ49" s="55">
        <f>IF(AH50="","",((AH49/AH50)*100))</f>
        <v>5.286343612334802</v>
      </c>
      <c r="AK49" s="26"/>
      <c r="AL49" s="54">
        <v>117</v>
      </c>
      <c r="AM49" s="25"/>
      <c r="AN49" s="55">
        <f>IF(AL50="","",((AL49/AL50)*100))</f>
        <v>6.9230769230769234</v>
      </c>
      <c r="AO49" s="26"/>
      <c r="AP49" s="54">
        <v>96</v>
      </c>
      <c r="AQ49" s="25"/>
      <c r="AR49" s="55">
        <f>IF(AP50="","",((AP49/AP50)*100))</f>
        <v>5.7210965435041716</v>
      </c>
      <c r="AS49" s="26"/>
      <c r="AT49" s="54">
        <v>132</v>
      </c>
      <c r="AU49" s="25"/>
      <c r="AV49" s="55">
        <f>IF(AT50="","",((AT49/AT50)*100))</f>
        <v>7.7510275983558437</v>
      </c>
      <c r="AW49" s="26"/>
      <c r="AX49" s="54">
        <v>89</v>
      </c>
      <c r="AY49" s="25"/>
      <c r="AZ49" s="55">
        <f>IF(AX50="","",((AX49/AX50)*100))</f>
        <v>5.2383755150088289</v>
      </c>
      <c r="BA49" s="26"/>
      <c r="BB49" s="54">
        <v>79</v>
      </c>
      <c r="BC49" s="25"/>
      <c r="BD49" s="55">
        <f>IF(BB50="","",((BB49/BB50)*100))</f>
        <v>4.4507042253521121</v>
      </c>
      <c r="BE49" s="26"/>
      <c r="BF49" s="29">
        <f t="shared" si="11"/>
        <v>1146</v>
      </c>
      <c r="BG49" s="25"/>
      <c r="BH49" s="31">
        <f t="shared" ref="BH49" si="13">IFERROR((IF(BF50="","",BF49/BF50)),"")</f>
        <v>5.4294783721040414E-2</v>
      </c>
    </row>
    <row r="50" spans="1:60" ht="38.25" customHeight="1" thickBot="1" x14ac:dyDescent="0.3">
      <c r="A50" s="56"/>
      <c r="B50" s="50"/>
      <c r="C50" s="52"/>
      <c r="D50" s="35" t="s">
        <v>24</v>
      </c>
      <c r="E50" s="36"/>
      <c r="F50" s="37"/>
      <c r="G50" s="35" t="s">
        <v>23</v>
      </c>
      <c r="H50" s="36"/>
      <c r="I50" s="38"/>
      <c r="J50" s="57">
        <v>1784</v>
      </c>
      <c r="K50" s="40"/>
      <c r="L50" s="58"/>
      <c r="M50" s="38"/>
      <c r="N50" s="57">
        <v>1710</v>
      </c>
      <c r="O50" s="40"/>
      <c r="P50" s="58"/>
      <c r="Q50" s="38"/>
      <c r="R50" s="57">
        <v>1875</v>
      </c>
      <c r="S50" s="40"/>
      <c r="T50" s="58"/>
      <c r="U50" s="37"/>
      <c r="V50" s="57">
        <v>1781</v>
      </c>
      <c r="W50" s="36"/>
      <c r="X50" s="58"/>
      <c r="Y50" s="37"/>
      <c r="Z50" s="57">
        <v>1758</v>
      </c>
      <c r="AA50" s="36"/>
      <c r="AB50" s="58"/>
      <c r="AC50" s="37"/>
      <c r="AD50" s="57">
        <v>1838</v>
      </c>
      <c r="AE50" s="36"/>
      <c r="AF50" s="58"/>
      <c r="AG50" s="37"/>
      <c r="AH50" s="57">
        <v>1816</v>
      </c>
      <c r="AI50" s="36"/>
      <c r="AJ50" s="58"/>
      <c r="AK50" s="37"/>
      <c r="AL50" s="57">
        <v>1690</v>
      </c>
      <c r="AM50" s="36"/>
      <c r="AN50" s="58"/>
      <c r="AO50" s="37"/>
      <c r="AP50" s="57">
        <v>1678</v>
      </c>
      <c r="AQ50" s="36"/>
      <c r="AR50" s="58"/>
      <c r="AS50" s="37"/>
      <c r="AT50" s="57">
        <v>1703</v>
      </c>
      <c r="AU50" s="36"/>
      <c r="AV50" s="58"/>
      <c r="AW50" s="37"/>
      <c r="AX50" s="57">
        <v>1699</v>
      </c>
      <c r="AY50" s="36"/>
      <c r="AZ50" s="58"/>
      <c r="BA50" s="37"/>
      <c r="BB50" s="57">
        <v>1775</v>
      </c>
      <c r="BC50" s="36"/>
      <c r="BD50" s="58"/>
      <c r="BE50" s="37"/>
      <c r="BF50" s="42">
        <f t="shared" si="11"/>
        <v>21107</v>
      </c>
      <c r="BG50" s="36"/>
      <c r="BH50" s="41"/>
    </row>
    <row r="51" spans="1:60" ht="38.25" customHeight="1" x14ac:dyDescent="0.25">
      <c r="A51" s="60">
        <v>18</v>
      </c>
      <c r="B51" s="47" t="s">
        <v>22</v>
      </c>
      <c r="C51" s="49"/>
      <c r="D51" s="24" t="s">
        <v>21</v>
      </c>
      <c r="E51" s="25"/>
      <c r="F51" s="26"/>
      <c r="G51" s="27" t="s">
        <v>20</v>
      </c>
      <c r="H51" s="25"/>
      <c r="I51" s="28"/>
      <c r="J51" s="54">
        <v>203</v>
      </c>
      <c r="K51" s="30"/>
      <c r="L51" s="55">
        <f>IF(J52="","",((J51/J52)*100))</f>
        <v>52.051282051282058</v>
      </c>
      <c r="M51" s="28"/>
      <c r="N51" s="54">
        <v>146</v>
      </c>
      <c r="O51" s="30"/>
      <c r="P51" s="55">
        <f>IF(N52="","",((N51/N52)*100))</f>
        <v>47.557003257328986</v>
      </c>
      <c r="Q51" s="28"/>
      <c r="R51" s="54">
        <v>191</v>
      </c>
      <c r="S51" s="30"/>
      <c r="T51" s="55">
        <f>IF(R52="","",((R51/R52)*100))</f>
        <v>53.351955307262564</v>
      </c>
      <c r="U51" s="26"/>
      <c r="V51" s="54">
        <v>171</v>
      </c>
      <c r="W51" s="25">
        <v>240</v>
      </c>
      <c r="X51" s="55">
        <f>IF(V52="","",((V51/V52)*100))</f>
        <v>48.169014084507047</v>
      </c>
      <c r="Y51" s="26"/>
      <c r="Z51" s="54">
        <v>191</v>
      </c>
      <c r="AA51" s="25"/>
      <c r="AB51" s="55">
        <f>IF(Z52="","",((Z51/Z52)*100))</f>
        <v>50.93333333333333</v>
      </c>
      <c r="AC51" s="26"/>
      <c r="AD51" s="54">
        <v>172</v>
      </c>
      <c r="AE51" s="25"/>
      <c r="AF51" s="55">
        <f>IF(AD52="","",((AD51/AD52)*100))</f>
        <v>51.038575667655785</v>
      </c>
      <c r="AG51" s="26"/>
      <c r="AH51" s="54">
        <v>176</v>
      </c>
      <c r="AI51" s="25"/>
      <c r="AJ51" s="55">
        <f>IF(AH52="","",((AH51/AH52)*100))</f>
        <v>45.360824742268044</v>
      </c>
      <c r="AK51" s="26"/>
      <c r="AL51" s="54">
        <v>144</v>
      </c>
      <c r="AM51" s="25"/>
      <c r="AN51" s="55">
        <f>IF(AL52="","",((AL51/AL52)*100))</f>
        <v>46.601941747572816</v>
      </c>
      <c r="AO51" s="26"/>
      <c r="AP51" s="54">
        <v>184</v>
      </c>
      <c r="AQ51" s="25"/>
      <c r="AR51" s="55">
        <f>IF(AP52="","",((AP51/AP52)*100))</f>
        <v>53.02593659942363</v>
      </c>
      <c r="AS51" s="26"/>
      <c r="AT51" s="54">
        <v>186</v>
      </c>
      <c r="AU51" s="25"/>
      <c r="AV51" s="55">
        <f>IF(AT52="","",((AT51/AT52)*100))</f>
        <v>55.192878338278931</v>
      </c>
      <c r="AW51" s="26"/>
      <c r="AX51" s="54">
        <v>141</v>
      </c>
      <c r="AY51" s="25"/>
      <c r="AZ51" s="55">
        <f>IF(AX52="","",((AX51/AX52)*100))</f>
        <v>50.902527075812273</v>
      </c>
      <c r="BA51" s="26"/>
      <c r="BB51" s="54"/>
      <c r="BC51" s="25"/>
      <c r="BD51" s="55" t="str">
        <f>IF(BB52="","",((BB51/BB52)*100))</f>
        <v/>
      </c>
      <c r="BE51" s="26"/>
      <c r="BF51" s="29">
        <f t="shared" si="11"/>
        <v>1905</v>
      </c>
      <c r="BG51" s="25"/>
      <c r="BH51" s="31">
        <f t="shared" ref="BH51" si="14">IFERROR((IF(BF52="","",BF51/BF52)),"")</f>
        <v>0.50396825396825395</v>
      </c>
    </row>
    <row r="52" spans="1:60" ht="38.25" customHeight="1" thickBot="1" x14ac:dyDescent="0.3">
      <c r="A52" s="56"/>
      <c r="B52" s="50"/>
      <c r="C52" s="52"/>
      <c r="D52" s="35" t="s">
        <v>19</v>
      </c>
      <c r="E52" s="36"/>
      <c r="F52" s="37"/>
      <c r="G52" s="35" t="s">
        <v>18</v>
      </c>
      <c r="H52" s="36"/>
      <c r="I52" s="38"/>
      <c r="J52" s="57">
        <v>390</v>
      </c>
      <c r="K52" s="40"/>
      <c r="L52" s="58"/>
      <c r="M52" s="38"/>
      <c r="N52" s="57">
        <v>307</v>
      </c>
      <c r="O52" s="40"/>
      <c r="P52" s="58"/>
      <c r="Q52" s="38"/>
      <c r="R52" s="57">
        <v>358</v>
      </c>
      <c r="S52" s="40"/>
      <c r="T52" s="58"/>
      <c r="U52" s="37"/>
      <c r="V52" s="57">
        <v>355</v>
      </c>
      <c r="W52" s="36"/>
      <c r="X52" s="58"/>
      <c r="Y52" s="37"/>
      <c r="Z52" s="57">
        <v>375</v>
      </c>
      <c r="AA52" s="36"/>
      <c r="AB52" s="58"/>
      <c r="AC52" s="37"/>
      <c r="AD52" s="57">
        <v>337</v>
      </c>
      <c r="AE52" s="36"/>
      <c r="AF52" s="58"/>
      <c r="AG52" s="37"/>
      <c r="AH52" s="57">
        <v>388</v>
      </c>
      <c r="AI52" s="36"/>
      <c r="AJ52" s="58"/>
      <c r="AK52" s="37"/>
      <c r="AL52" s="57">
        <v>309</v>
      </c>
      <c r="AM52" s="36"/>
      <c r="AN52" s="58"/>
      <c r="AO52" s="37"/>
      <c r="AP52" s="57">
        <v>347</v>
      </c>
      <c r="AQ52" s="36"/>
      <c r="AR52" s="58"/>
      <c r="AS52" s="37"/>
      <c r="AT52" s="57">
        <v>337</v>
      </c>
      <c r="AU52" s="36"/>
      <c r="AV52" s="58"/>
      <c r="AW52" s="37"/>
      <c r="AX52" s="57">
        <v>277</v>
      </c>
      <c r="AY52" s="36"/>
      <c r="AZ52" s="58"/>
      <c r="BA52" s="37"/>
      <c r="BB52" s="57"/>
      <c r="BC52" s="36"/>
      <c r="BD52" s="58"/>
      <c r="BE52" s="37"/>
      <c r="BF52" s="42">
        <f t="shared" si="11"/>
        <v>3780</v>
      </c>
      <c r="BG52" s="36"/>
      <c r="BH52" s="41"/>
    </row>
    <row r="53" spans="1:60" ht="38.25" customHeight="1" x14ac:dyDescent="0.25">
      <c r="A53" s="53">
        <v>19</v>
      </c>
      <c r="B53" s="47" t="s">
        <v>17</v>
      </c>
      <c r="C53" s="49"/>
      <c r="D53" s="24" t="s">
        <v>16</v>
      </c>
      <c r="E53" s="25"/>
      <c r="F53" s="26"/>
      <c r="G53" s="27" t="s">
        <v>15</v>
      </c>
      <c r="H53" s="25"/>
      <c r="I53" s="28"/>
      <c r="J53" s="54">
        <v>3</v>
      </c>
      <c r="K53" s="30"/>
      <c r="L53" s="55">
        <f>IF(J54="","",((J53/J54)*1000))</f>
        <v>7.6335877862595414</v>
      </c>
      <c r="M53" s="28"/>
      <c r="N53" s="54">
        <v>4</v>
      </c>
      <c r="O53" s="30"/>
      <c r="P53" s="55">
        <f>IF(N54="","",((N53/N54)*1000))</f>
        <v>13.201320132013201</v>
      </c>
      <c r="Q53" s="28"/>
      <c r="R53" s="54">
        <v>16</v>
      </c>
      <c r="S53" s="30"/>
      <c r="T53" s="55">
        <f>IF(R54="","",((R53/R54)*1000))</f>
        <v>45.714285714285715</v>
      </c>
      <c r="U53" s="26"/>
      <c r="V53" s="54">
        <v>7</v>
      </c>
      <c r="W53" s="25"/>
      <c r="X53" s="55">
        <f>IF(V54="","",((V53/V54)*1000))</f>
        <v>19.886363636363637</v>
      </c>
      <c r="Y53" s="26"/>
      <c r="Z53" s="54">
        <v>1</v>
      </c>
      <c r="AA53" s="25"/>
      <c r="AB53" s="55">
        <f>IF(Z54="","",((Z53/Z54)*1000))</f>
        <v>2.6666666666666665</v>
      </c>
      <c r="AC53" s="26"/>
      <c r="AD53" s="54">
        <v>1</v>
      </c>
      <c r="AE53" s="25"/>
      <c r="AF53" s="55">
        <f>IF(AD54="","",((AD53/AD54)*1000))</f>
        <v>2.9761904761904758</v>
      </c>
      <c r="AG53" s="26"/>
      <c r="AH53" s="54">
        <v>3</v>
      </c>
      <c r="AI53" s="25"/>
      <c r="AJ53" s="55">
        <f>IF(AH54="","",((AH53/AH54)*1000))</f>
        <v>9.0361445783132535</v>
      </c>
      <c r="AK53" s="26"/>
      <c r="AL53" s="54">
        <v>5</v>
      </c>
      <c r="AM53" s="25"/>
      <c r="AN53" s="55">
        <f>IF(AL54="","",((AL53/AL54)*1000))</f>
        <v>16.181229773462782</v>
      </c>
      <c r="AO53" s="26"/>
      <c r="AP53" s="54">
        <v>0</v>
      </c>
      <c r="AQ53" s="25"/>
      <c r="AR53" s="55">
        <f>IF(AP54="","",((AP53/AP54)*1000))</f>
        <v>0</v>
      </c>
      <c r="AS53" s="26" t="s">
        <v>115</v>
      </c>
      <c r="AT53" s="54">
        <v>1</v>
      </c>
      <c r="AU53" s="25"/>
      <c r="AV53" s="55">
        <f>IF(AT54="","",((AT53/AT54)*1000))</f>
        <v>2.9069767441860463</v>
      </c>
      <c r="AW53" s="26"/>
      <c r="AX53" s="54">
        <v>0</v>
      </c>
      <c r="AY53" s="25"/>
      <c r="AZ53" s="55">
        <f>IF(AX54="","",((AX53/AX54)*1000))</f>
        <v>0</v>
      </c>
      <c r="BA53" s="26"/>
      <c r="BB53" s="54">
        <v>3</v>
      </c>
      <c r="BC53" s="25"/>
      <c r="BD53" s="55">
        <f>IF(BB54="","",((BB53/BB54)*1000))</f>
        <v>8.8495575221238933</v>
      </c>
      <c r="BE53" s="26"/>
      <c r="BF53" s="29">
        <f t="shared" si="11"/>
        <v>44</v>
      </c>
      <c r="BG53" s="25"/>
      <c r="BH53" s="31">
        <f t="shared" ref="BH53" si="15">IFERROR((IF(BF54="","",BF53/BF54)),"")</f>
        <v>1.0848126232741617E-2</v>
      </c>
    </row>
    <row r="54" spans="1:60" ht="38.25" customHeight="1" thickBot="1" x14ac:dyDescent="0.3">
      <c r="A54" s="56"/>
      <c r="B54" s="50"/>
      <c r="C54" s="52"/>
      <c r="D54" s="35" t="s">
        <v>14</v>
      </c>
      <c r="E54" s="36"/>
      <c r="F54" s="37"/>
      <c r="G54" s="35" t="s">
        <v>13</v>
      </c>
      <c r="H54" s="36"/>
      <c r="I54" s="38"/>
      <c r="J54" s="57">
        <v>393</v>
      </c>
      <c r="K54" s="40"/>
      <c r="L54" s="58"/>
      <c r="M54" s="38"/>
      <c r="N54" s="57">
        <v>303</v>
      </c>
      <c r="O54" s="40"/>
      <c r="P54" s="58"/>
      <c r="Q54" s="38"/>
      <c r="R54" s="57">
        <v>350</v>
      </c>
      <c r="S54" s="40"/>
      <c r="T54" s="58"/>
      <c r="U54" s="37"/>
      <c r="V54" s="57">
        <v>352</v>
      </c>
      <c r="W54" s="36"/>
      <c r="X54" s="58"/>
      <c r="Y54" s="37"/>
      <c r="Z54" s="57">
        <v>375</v>
      </c>
      <c r="AA54" s="36"/>
      <c r="AB54" s="58"/>
      <c r="AC54" s="37"/>
      <c r="AD54" s="57">
        <v>336</v>
      </c>
      <c r="AE54" s="36"/>
      <c r="AF54" s="58"/>
      <c r="AG54" s="37"/>
      <c r="AH54" s="57">
        <v>332</v>
      </c>
      <c r="AI54" s="36"/>
      <c r="AJ54" s="58"/>
      <c r="AK54" s="37"/>
      <c r="AL54" s="57">
        <v>309</v>
      </c>
      <c r="AM54" s="36"/>
      <c r="AN54" s="58"/>
      <c r="AO54" s="37"/>
      <c r="AP54" s="57">
        <v>351</v>
      </c>
      <c r="AQ54" s="36"/>
      <c r="AR54" s="58"/>
      <c r="AS54" s="37"/>
      <c r="AT54" s="57">
        <v>344</v>
      </c>
      <c r="AU54" s="36"/>
      <c r="AV54" s="58"/>
      <c r="AW54" s="37"/>
      <c r="AX54" s="57">
        <v>272</v>
      </c>
      <c r="AY54" s="36"/>
      <c r="AZ54" s="58"/>
      <c r="BA54" s="37"/>
      <c r="BB54" s="57">
        <v>339</v>
      </c>
      <c r="BC54" s="36"/>
      <c r="BD54" s="58"/>
      <c r="BE54" s="37"/>
      <c r="BF54" s="42">
        <f t="shared" si="11"/>
        <v>4056</v>
      </c>
      <c r="BG54" s="36"/>
      <c r="BH54" s="41"/>
    </row>
    <row r="55" spans="1:60" ht="38.25" customHeight="1" x14ac:dyDescent="0.25">
      <c r="A55" s="60">
        <v>20</v>
      </c>
      <c r="B55" s="47" t="s">
        <v>12</v>
      </c>
      <c r="C55" s="49"/>
      <c r="D55" s="24" t="s">
        <v>11</v>
      </c>
      <c r="E55" s="25"/>
      <c r="F55" s="26"/>
      <c r="G55" s="27" t="s">
        <v>10</v>
      </c>
      <c r="H55" s="25"/>
      <c r="I55" s="28"/>
      <c r="J55" s="54">
        <v>1</v>
      </c>
      <c r="K55" s="30"/>
      <c r="L55" s="55">
        <f>IF(J56="","",((J55/J56)*1000))</f>
        <v>2.5445292620865141</v>
      </c>
      <c r="M55" s="28"/>
      <c r="N55" s="54">
        <v>2</v>
      </c>
      <c r="O55" s="30"/>
      <c r="P55" s="55">
        <f>IF(N56="","",((N55/N56)*1000))</f>
        <v>6.6006600660066006</v>
      </c>
      <c r="Q55" s="28"/>
      <c r="R55" s="54">
        <v>7</v>
      </c>
      <c r="S55" s="30"/>
      <c r="T55" s="55">
        <f>IF(R56="","",((R55/R56)*1000))</f>
        <v>20</v>
      </c>
      <c r="U55" s="26"/>
      <c r="V55" s="54">
        <v>2</v>
      </c>
      <c r="W55" s="25"/>
      <c r="X55" s="55">
        <f>IF(V56="","",((V55/V56)*1000))</f>
        <v>5.6818181818181817</v>
      </c>
      <c r="Y55" s="26"/>
      <c r="Z55" s="54">
        <v>0</v>
      </c>
      <c r="AA55" s="25"/>
      <c r="AB55" s="55">
        <f>IF(Z56="","",((Z55/Z56)*1000))</f>
        <v>0</v>
      </c>
      <c r="AC55" s="26"/>
      <c r="AD55" s="54">
        <v>0</v>
      </c>
      <c r="AE55" s="25"/>
      <c r="AF55" s="55">
        <f>IF(AD56="","",((AD55/AD56)*1000))</f>
        <v>0</v>
      </c>
      <c r="AG55" s="26"/>
      <c r="AH55" s="54">
        <v>1</v>
      </c>
      <c r="AI55" s="25"/>
      <c r="AJ55" s="55">
        <f>IF(AH56="","",((AH55/AH56)*1000))</f>
        <v>3.0120481927710845</v>
      </c>
      <c r="AK55" s="26"/>
      <c r="AL55" s="54">
        <v>2</v>
      </c>
      <c r="AM55" s="25"/>
      <c r="AN55" s="55">
        <f>IF(AL56="","",((AL55/AL56)*1000))</f>
        <v>6.4724919093851137</v>
      </c>
      <c r="AO55" s="26"/>
      <c r="AP55" s="54">
        <v>0</v>
      </c>
      <c r="AQ55" s="25"/>
      <c r="AR55" s="55">
        <f>IF(AP56="","",((AP55/AP56)*1000))</f>
        <v>0</v>
      </c>
      <c r="AS55" s="26"/>
      <c r="AT55" s="54">
        <v>1</v>
      </c>
      <c r="AU55" s="25"/>
      <c r="AV55" s="55">
        <f>IF(AT56="","",((AT55/AT56)*1000))</f>
        <v>2.9069767441860463</v>
      </c>
      <c r="AW55" s="26"/>
      <c r="AX55" s="54">
        <v>2</v>
      </c>
      <c r="AY55" s="25"/>
      <c r="AZ55" s="55">
        <f>IF(AX56="","",((AX55/AX56)*1000))</f>
        <v>7.3529411764705879</v>
      </c>
      <c r="BA55" s="26"/>
      <c r="BB55" s="54">
        <v>1</v>
      </c>
      <c r="BC55" s="25"/>
      <c r="BD55" s="55">
        <f>IF(BB56="","",((BB55/BB56)*1000))</f>
        <v>2.9498525073746311</v>
      </c>
      <c r="BE55" s="26"/>
      <c r="BF55" s="29">
        <f t="shared" si="11"/>
        <v>19</v>
      </c>
      <c r="BG55" s="25"/>
      <c r="BH55" s="31">
        <f t="shared" ref="BH55" si="16">IFERROR((IF(BF56="","",BF55/BF56)),"")</f>
        <v>4.6844181459566071E-3</v>
      </c>
    </row>
    <row r="56" spans="1:60" ht="38.25" customHeight="1" thickBot="1" x14ac:dyDescent="0.3">
      <c r="A56" s="56"/>
      <c r="B56" s="50"/>
      <c r="C56" s="52"/>
      <c r="D56" s="35" t="s">
        <v>9</v>
      </c>
      <c r="E56" s="36"/>
      <c r="F56" s="37"/>
      <c r="G56" s="35" t="s">
        <v>4</v>
      </c>
      <c r="H56" s="36"/>
      <c r="I56" s="38"/>
      <c r="J56" s="57">
        <v>393</v>
      </c>
      <c r="K56" s="40"/>
      <c r="L56" s="58"/>
      <c r="M56" s="38"/>
      <c r="N56" s="57">
        <v>303</v>
      </c>
      <c r="O56" s="40"/>
      <c r="P56" s="58"/>
      <c r="Q56" s="38"/>
      <c r="R56" s="57">
        <v>350</v>
      </c>
      <c r="S56" s="40"/>
      <c r="T56" s="58"/>
      <c r="U56" s="37"/>
      <c r="V56" s="57">
        <v>352</v>
      </c>
      <c r="W56" s="36"/>
      <c r="X56" s="58"/>
      <c r="Y56" s="37"/>
      <c r="Z56" s="57">
        <v>375</v>
      </c>
      <c r="AA56" s="36"/>
      <c r="AB56" s="58"/>
      <c r="AC56" s="37"/>
      <c r="AD56" s="57">
        <v>336</v>
      </c>
      <c r="AE56" s="36"/>
      <c r="AF56" s="58"/>
      <c r="AG56" s="37"/>
      <c r="AH56" s="57">
        <v>332</v>
      </c>
      <c r="AI56" s="36"/>
      <c r="AJ56" s="58"/>
      <c r="AK56" s="37"/>
      <c r="AL56" s="57">
        <v>309</v>
      </c>
      <c r="AM56" s="36"/>
      <c r="AN56" s="58"/>
      <c r="AO56" s="37"/>
      <c r="AP56" s="57">
        <v>351</v>
      </c>
      <c r="AQ56" s="36"/>
      <c r="AR56" s="58"/>
      <c r="AS56" s="37"/>
      <c r="AT56" s="57">
        <v>344</v>
      </c>
      <c r="AU56" s="36"/>
      <c r="AV56" s="58"/>
      <c r="AW56" s="37"/>
      <c r="AX56" s="57">
        <v>272</v>
      </c>
      <c r="AY56" s="36"/>
      <c r="AZ56" s="58"/>
      <c r="BA56" s="37"/>
      <c r="BB56" s="57">
        <v>339</v>
      </c>
      <c r="BC56" s="36"/>
      <c r="BD56" s="58"/>
      <c r="BE56" s="37"/>
      <c r="BF56" s="42">
        <f t="shared" si="11"/>
        <v>4056</v>
      </c>
      <c r="BG56" s="36"/>
      <c r="BH56" s="41"/>
    </row>
    <row r="57" spans="1:60" ht="38.25" customHeight="1" x14ac:dyDescent="0.25">
      <c r="A57" s="53">
        <v>21</v>
      </c>
      <c r="B57" s="47" t="s">
        <v>8</v>
      </c>
      <c r="C57" s="49"/>
      <c r="D57" s="24" t="s">
        <v>7</v>
      </c>
      <c r="E57" s="25"/>
      <c r="F57" s="26"/>
      <c r="G57" s="27" t="s">
        <v>6</v>
      </c>
      <c r="H57" s="25"/>
      <c r="I57" s="28"/>
      <c r="J57" s="54">
        <v>0</v>
      </c>
      <c r="K57" s="30"/>
      <c r="L57" s="55">
        <f>IF(J58="","",((J57/J58)*1000))</f>
        <v>0</v>
      </c>
      <c r="M57" s="28"/>
      <c r="N57" s="54">
        <v>1</v>
      </c>
      <c r="O57" s="30"/>
      <c r="P57" s="55">
        <f>IF(N58="","",((N57/N58)*1000))</f>
        <v>3.3003300330033003</v>
      </c>
      <c r="Q57" s="28"/>
      <c r="R57" s="54">
        <v>2</v>
      </c>
      <c r="S57" s="30"/>
      <c r="T57" s="55">
        <f>IF(R58="","",((R57/R58)*1000))</f>
        <v>5.7142857142857144</v>
      </c>
      <c r="U57" s="26"/>
      <c r="V57" s="54">
        <v>1</v>
      </c>
      <c r="W57" s="25"/>
      <c r="X57" s="55">
        <f>IF(V58="","",((V57/V58)*1000))</f>
        <v>2.8409090909090908</v>
      </c>
      <c r="Y57" s="26"/>
      <c r="Z57" s="54">
        <v>3</v>
      </c>
      <c r="AA57" s="25"/>
      <c r="AB57" s="55">
        <f>IF(Z58="","",((Z57/Z58)*1000))</f>
        <v>8</v>
      </c>
      <c r="AC57" s="26"/>
      <c r="AD57" s="54">
        <v>0</v>
      </c>
      <c r="AE57" s="25"/>
      <c r="AF57" s="55">
        <f>IF(AD58="","",((AD57/AD58)*1000))</f>
        <v>0</v>
      </c>
      <c r="AG57" s="26"/>
      <c r="AH57" s="54">
        <v>1</v>
      </c>
      <c r="AI57" s="25"/>
      <c r="AJ57" s="55">
        <f>IF(AH58="","",((AH57/AH58)*1000))</f>
        <v>3.0120481927710845</v>
      </c>
      <c r="AK57" s="26"/>
      <c r="AL57" s="54">
        <v>0</v>
      </c>
      <c r="AM57" s="25"/>
      <c r="AN57" s="55">
        <f>IF(AL58="","",((AL57/AL58)*1000))</f>
        <v>0</v>
      </c>
      <c r="AO57" s="26"/>
      <c r="AP57" s="54">
        <v>1</v>
      </c>
      <c r="AQ57" s="25"/>
      <c r="AR57" s="55">
        <f>IF(AP58="","",((AP57/AP58)*1000))</f>
        <v>2.8490028490028489</v>
      </c>
      <c r="AS57" s="26"/>
      <c r="AT57" s="54">
        <v>2</v>
      </c>
      <c r="AU57" s="25"/>
      <c r="AV57" s="55">
        <f>IF(AT58="","",((AT57/AT58)*1000))</f>
        <v>5.8139534883720927</v>
      </c>
      <c r="AW57" s="26"/>
      <c r="AX57" s="54">
        <v>0</v>
      </c>
      <c r="AY57" s="25"/>
      <c r="AZ57" s="55">
        <f>IF(AX58="","",((AX57/AX58)*1000))</f>
        <v>0</v>
      </c>
      <c r="BA57" s="26"/>
      <c r="BB57" s="54">
        <v>0</v>
      </c>
      <c r="BC57" s="25"/>
      <c r="BD57" s="55">
        <f>IF(BB58="","",((BB57/BB58)*1000))</f>
        <v>0</v>
      </c>
      <c r="BE57" s="26"/>
      <c r="BF57" s="29">
        <f t="shared" si="11"/>
        <v>11</v>
      </c>
      <c r="BG57" s="25"/>
      <c r="BH57" s="31">
        <f t="shared" ref="BH57" si="17">IFERROR((IF(BF58="","",BF57/BF58)),"")</f>
        <v>2.7120315581854043E-3</v>
      </c>
    </row>
    <row r="58" spans="1:60" ht="38.25" customHeight="1" thickBot="1" x14ac:dyDescent="0.3">
      <c r="A58" s="56"/>
      <c r="B58" s="50"/>
      <c r="C58" s="52"/>
      <c r="D58" s="35" t="s">
        <v>5</v>
      </c>
      <c r="E58" s="36"/>
      <c r="F58" s="37"/>
      <c r="G58" s="35" t="s">
        <v>4</v>
      </c>
      <c r="H58" s="36"/>
      <c r="I58" s="38"/>
      <c r="J58" s="57">
        <v>393</v>
      </c>
      <c r="K58" s="40"/>
      <c r="L58" s="58"/>
      <c r="M58" s="38"/>
      <c r="N58" s="57">
        <v>303</v>
      </c>
      <c r="O58" s="40"/>
      <c r="P58" s="58"/>
      <c r="Q58" s="38"/>
      <c r="R58" s="57">
        <v>350</v>
      </c>
      <c r="S58" s="40"/>
      <c r="T58" s="58"/>
      <c r="U58" s="37"/>
      <c r="V58" s="57">
        <v>352</v>
      </c>
      <c r="W58" s="36"/>
      <c r="X58" s="58"/>
      <c r="Y58" s="37"/>
      <c r="Z58" s="57">
        <v>375</v>
      </c>
      <c r="AA58" s="36"/>
      <c r="AB58" s="58"/>
      <c r="AC58" s="37"/>
      <c r="AD58" s="57">
        <v>336</v>
      </c>
      <c r="AE58" s="36"/>
      <c r="AF58" s="58"/>
      <c r="AG58" s="37"/>
      <c r="AH58" s="57">
        <v>332</v>
      </c>
      <c r="AI58" s="36"/>
      <c r="AJ58" s="58"/>
      <c r="AK58" s="37"/>
      <c r="AL58" s="57">
        <v>309</v>
      </c>
      <c r="AM58" s="36"/>
      <c r="AN58" s="58"/>
      <c r="AO58" s="37"/>
      <c r="AP58" s="57">
        <v>351</v>
      </c>
      <c r="AQ58" s="36"/>
      <c r="AR58" s="58"/>
      <c r="AS58" s="37"/>
      <c r="AT58" s="57">
        <v>344</v>
      </c>
      <c r="AU58" s="36"/>
      <c r="AV58" s="58"/>
      <c r="AW58" s="37"/>
      <c r="AX58" s="57">
        <v>272</v>
      </c>
      <c r="AY58" s="36"/>
      <c r="AZ58" s="58"/>
      <c r="BA58" s="37"/>
      <c r="BB58" s="57">
        <v>339</v>
      </c>
      <c r="BC58" s="36"/>
      <c r="BD58" s="58"/>
      <c r="BE58" s="37"/>
      <c r="BF58" s="42">
        <f t="shared" si="11"/>
        <v>4056</v>
      </c>
      <c r="BG58" s="36"/>
      <c r="BH58" s="41"/>
    </row>
    <row r="59" spans="1:60" ht="38.25" customHeight="1" x14ac:dyDescent="0.25">
      <c r="A59" s="60">
        <v>22</v>
      </c>
      <c r="B59" s="47" t="s">
        <v>3</v>
      </c>
      <c r="C59" s="49"/>
      <c r="D59" s="24" t="s">
        <v>1</v>
      </c>
      <c r="E59" s="25"/>
      <c r="F59" s="26"/>
      <c r="G59" s="27" t="s">
        <v>2</v>
      </c>
      <c r="H59" s="25"/>
      <c r="I59" s="28"/>
      <c r="J59" s="54">
        <v>32</v>
      </c>
      <c r="K59" s="30"/>
      <c r="L59" s="55">
        <f>IF(J60="","",((J59/J60)*100))</f>
        <v>9.3567251461988299</v>
      </c>
      <c r="M59" s="28"/>
      <c r="N59" s="54">
        <v>25</v>
      </c>
      <c r="O59" s="30"/>
      <c r="P59" s="55">
        <f>IF(N60="","",((N59/N60)*100))</f>
        <v>5.2742616033755274</v>
      </c>
      <c r="Q59" s="28"/>
      <c r="R59" s="54">
        <v>35</v>
      </c>
      <c r="S59" s="30"/>
      <c r="T59" s="55">
        <f>IF(R60="","",((R59/R60)*100))</f>
        <v>6.7437379576107901</v>
      </c>
      <c r="U59" s="26"/>
      <c r="V59" s="54">
        <v>29</v>
      </c>
      <c r="W59" s="25"/>
      <c r="X59" s="55">
        <f>IF(V60="","",((V59/V60)*100))</f>
        <v>6.0542797494780798</v>
      </c>
      <c r="Y59" s="26"/>
      <c r="Z59" s="54">
        <v>31</v>
      </c>
      <c r="AA59" s="25"/>
      <c r="AB59" s="55">
        <f>IF(Z60="","",((Z59/Z60)*100))</f>
        <v>6.0903732809430258</v>
      </c>
      <c r="AC59" s="26"/>
      <c r="AD59" s="54">
        <v>41</v>
      </c>
      <c r="AE59" s="25"/>
      <c r="AF59" s="55">
        <f>IF(AD60="","",((AD59/AD60)*100))</f>
        <v>8.9130434782608692</v>
      </c>
      <c r="AG59" s="26"/>
      <c r="AH59" s="54">
        <v>38</v>
      </c>
      <c r="AI59" s="25"/>
      <c r="AJ59" s="55">
        <f>IF(AH60="","",((AH59/AH60)*100))</f>
        <v>6.8100358422939076</v>
      </c>
      <c r="AK59" s="26"/>
      <c r="AL59" s="54">
        <v>31</v>
      </c>
      <c r="AM59" s="25"/>
      <c r="AN59" s="55">
        <f>IF(AL60="","",((AL59/AL60)*100))</f>
        <v>5.973025048169557</v>
      </c>
      <c r="AO59" s="26"/>
      <c r="AP59" s="54">
        <v>39</v>
      </c>
      <c r="AQ59" s="25"/>
      <c r="AR59" s="55">
        <f>IF(AP60="","",((AP59/AP60)*100))</f>
        <v>6.9642857142857144</v>
      </c>
      <c r="AS59" s="26"/>
      <c r="AT59" s="54">
        <v>36</v>
      </c>
      <c r="AU59" s="25"/>
      <c r="AV59" s="55">
        <f>IF(AT60="","",((AT59/AT60)*100))</f>
        <v>6.4285714285714279</v>
      </c>
      <c r="AW59" s="26"/>
      <c r="AX59" s="54">
        <v>29</v>
      </c>
      <c r="AY59" s="25"/>
      <c r="AZ59" s="55">
        <f>IF(AX60="","",((AX59/AX60)*100))</f>
        <v>5.8000000000000007</v>
      </c>
      <c r="BA59" s="26"/>
      <c r="BB59" s="54"/>
      <c r="BC59" s="25"/>
      <c r="BD59" s="55" t="str">
        <f>IF(BB60="","",((BB59/BB60)*100))</f>
        <v/>
      </c>
      <c r="BE59" s="26"/>
      <c r="BF59" s="29">
        <f t="shared" si="11"/>
        <v>366</v>
      </c>
      <c r="BG59" s="25"/>
      <c r="BH59" s="31">
        <f t="shared" ref="BH59" si="18">IFERROR((IF(BF60="","",BF59/BF60)),"")</f>
        <v>6.6788321167883205E-2</v>
      </c>
    </row>
    <row r="60" spans="1:60" ht="38.25" customHeight="1" thickBot="1" x14ac:dyDescent="0.3">
      <c r="A60" s="56"/>
      <c r="B60" s="50"/>
      <c r="C60" s="52"/>
      <c r="D60" s="35" t="s">
        <v>1</v>
      </c>
      <c r="E60" s="36"/>
      <c r="F60" s="37"/>
      <c r="G60" s="35" t="s">
        <v>0</v>
      </c>
      <c r="H60" s="36"/>
      <c r="I60" s="38"/>
      <c r="J60" s="57">
        <v>342</v>
      </c>
      <c r="K60" s="40"/>
      <c r="L60" s="58"/>
      <c r="M60" s="38"/>
      <c r="N60" s="57">
        <v>474</v>
      </c>
      <c r="O60" s="40"/>
      <c r="P60" s="58"/>
      <c r="Q60" s="38"/>
      <c r="R60" s="57">
        <v>519</v>
      </c>
      <c r="S60" s="40"/>
      <c r="T60" s="58"/>
      <c r="U60" s="37"/>
      <c r="V60" s="57">
        <v>479</v>
      </c>
      <c r="W60" s="36"/>
      <c r="X60" s="58"/>
      <c r="Y60" s="37"/>
      <c r="Z60" s="57">
        <v>509</v>
      </c>
      <c r="AA60" s="36"/>
      <c r="AB60" s="58"/>
      <c r="AC60" s="37"/>
      <c r="AD60" s="57">
        <v>460</v>
      </c>
      <c r="AE60" s="36"/>
      <c r="AF60" s="58"/>
      <c r="AG60" s="37"/>
      <c r="AH60" s="57">
        <v>558</v>
      </c>
      <c r="AI60" s="36"/>
      <c r="AJ60" s="58"/>
      <c r="AK60" s="37"/>
      <c r="AL60" s="57">
        <v>519</v>
      </c>
      <c r="AM60" s="36"/>
      <c r="AN60" s="58"/>
      <c r="AO60" s="37"/>
      <c r="AP60" s="57">
        <v>560</v>
      </c>
      <c r="AQ60" s="36"/>
      <c r="AR60" s="58"/>
      <c r="AS60" s="37"/>
      <c r="AT60" s="57">
        <v>560</v>
      </c>
      <c r="AU60" s="36"/>
      <c r="AV60" s="58"/>
      <c r="AW60" s="37"/>
      <c r="AX60" s="57">
        <v>500</v>
      </c>
      <c r="AY60" s="36"/>
      <c r="AZ60" s="58"/>
      <c r="BA60" s="37"/>
      <c r="BB60" s="57"/>
      <c r="BC60" s="36"/>
      <c r="BD60" s="58"/>
      <c r="BE60" s="37"/>
      <c r="BF60" s="42">
        <f t="shared" si="11"/>
        <v>5480</v>
      </c>
      <c r="BG60" s="36"/>
      <c r="BH60" s="41"/>
    </row>
  </sheetData>
  <mergeCells count="342">
    <mergeCell ref="BH59:BH60"/>
    <mergeCell ref="BH9:BH10"/>
    <mergeCell ref="BE9:BG10"/>
    <mergeCell ref="BE20:BG21"/>
    <mergeCell ref="BH20:BH21"/>
    <mergeCell ref="BE45:BG46"/>
    <mergeCell ref="BH45:BH46"/>
    <mergeCell ref="BH30:BH31"/>
    <mergeCell ref="BH32:BH33"/>
    <mergeCell ref="BH34:BH35"/>
    <mergeCell ref="BH36:BH37"/>
    <mergeCell ref="BH38:BH39"/>
    <mergeCell ref="BH40:BH41"/>
    <mergeCell ref="BH42:BH43"/>
    <mergeCell ref="BH47:BH48"/>
    <mergeCell ref="BH11:BH12"/>
    <mergeCell ref="BH13:BH14"/>
    <mergeCell ref="BH15:BH16"/>
    <mergeCell ref="BH17:BH18"/>
    <mergeCell ref="BH22:BH23"/>
    <mergeCell ref="BH24:BH25"/>
    <mergeCell ref="BH26:BH27"/>
    <mergeCell ref="BH28:BH29"/>
    <mergeCell ref="BD11:BD12"/>
    <mergeCell ref="BD13:BD14"/>
    <mergeCell ref="BD15:BD16"/>
    <mergeCell ref="BD17:BD18"/>
    <mergeCell ref="BD57:BD58"/>
    <mergeCell ref="BH49:BH50"/>
    <mergeCell ref="BH51:BH52"/>
    <mergeCell ref="BH53:BH54"/>
    <mergeCell ref="BH55:BH56"/>
    <mergeCell ref="BH57:BH58"/>
    <mergeCell ref="BD32:BD33"/>
    <mergeCell ref="BD34:BD35"/>
    <mergeCell ref="BD36:BD37"/>
    <mergeCell ref="BD38:BD39"/>
    <mergeCell ref="BD22:BD23"/>
    <mergeCell ref="BD24:BD25"/>
    <mergeCell ref="BD26:BD27"/>
    <mergeCell ref="BD28:BD29"/>
    <mergeCell ref="BD30:BD31"/>
    <mergeCell ref="AV47:AV48"/>
    <mergeCell ref="AZ59:AZ60"/>
    <mergeCell ref="AZ36:AZ37"/>
    <mergeCell ref="AZ38:AZ39"/>
    <mergeCell ref="AZ40:AZ41"/>
    <mergeCell ref="AZ42:AZ43"/>
    <mergeCell ref="BD47:BD48"/>
    <mergeCell ref="BD49:BD50"/>
    <mergeCell ref="BD51:BD52"/>
    <mergeCell ref="BD53:BD54"/>
    <mergeCell ref="BD55:BD56"/>
    <mergeCell ref="AZ49:AZ50"/>
    <mergeCell ref="AZ51:AZ52"/>
    <mergeCell ref="AZ53:AZ54"/>
    <mergeCell ref="AZ55:AZ56"/>
    <mergeCell ref="AZ57:AZ58"/>
    <mergeCell ref="BD59:BD60"/>
    <mergeCell ref="BD40:BD41"/>
    <mergeCell ref="BD42:BD43"/>
    <mergeCell ref="AR59:AR60"/>
    <mergeCell ref="AV38:AV39"/>
    <mergeCell ref="AV40:AV41"/>
    <mergeCell ref="AV42:AV43"/>
    <mergeCell ref="AZ47:AZ48"/>
    <mergeCell ref="AZ11:AZ12"/>
    <mergeCell ref="AZ13:AZ14"/>
    <mergeCell ref="AZ15:AZ16"/>
    <mergeCell ref="AZ17:AZ18"/>
    <mergeCell ref="AZ22:AZ23"/>
    <mergeCell ref="AV32:AV33"/>
    <mergeCell ref="AV34:AV35"/>
    <mergeCell ref="AV36:AV37"/>
    <mergeCell ref="AV30:AV31"/>
    <mergeCell ref="AZ24:AZ25"/>
    <mergeCell ref="AZ26:AZ27"/>
    <mergeCell ref="AZ28:AZ29"/>
    <mergeCell ref="AZ30:AZ31"/>
    <mergeCell ref="AZ32:AZ33"/>
    <mergeCell ref="AZ34:AZ35"/>
    <mergeCell ref="AV11:AV12"/>
    <mergeCell ref="AV13:AV14"/>
    <mergeCell ref="AV15:AV16"/>
    <mergeCell ref="AV17:AV18"/>
    <mergeCell ref="AV22:AV23"/>
    <mergeCell ref="AV24:AV25"/>
    <mergeCell ref="AV26:AV27"/>
    <mergeCell ref="AV28:AV29"/>
    <mergeCell ref="AV55:AV56"/>
    <mergeCell ref="AV59:AV60"/>
    <mergeCell ref="AV57:AV58"/>
    <mergeCell ref="AN53:AN54"/>
    <mergeCell ref="AN55:AN56"/>
    <mergeCell ref="AN57:AN58"/>
    <mergeCell ref="AN59:AN60"/>
    <mergeCell ref="AR36:AR37"/>
    <mergeCell ref="AR38:AR39"/>
    <mergeCell ref="AR40:AR41"/>
    <mergeCell ref="AR42:AR43"/>
    <mergeCell ref="AR47:AR48"/>
    <mergeCell ref="AV49:AV50"/>
    <mergeCell ref="AV51:AV52"/>
    <mergeCell ref="AV53:AV54"/>
    <mergeCell ref="AR49:AR50"/>
    <mergeCell ref="AR51:AR52"/>
    <mergeCell ref="AR53:AR54"/>
    <mergeCell ref="AR55:AR56"/>
    <mergeCell ref="AR57:AR58"/>
    <mergeCell ref="AR11:AR12"/>
    <mergeCell ref="AR13:AR14"/>
    <mergeCell ref="AR15:AR16"/>
    <mergeCell ref="AR17:AR18"/>
    <mergeCell ref="AR22:AR23"/>
    <mergeCell ref="AN32:AN33"/>
    <mergeCell ref="AN34:AN35"/>
    <mergeCell ref="AR24:AR25"/>
    <mergeCell ref="AR26:AR27"/>
    <mergeCell ref="AR28:AR29"/>
    <mergeCell ref="AR30:AR31"/>
    <mergeCell ref="AR32:AR33"/>
    <mergeCell ref="AR34:AR35"/>
    <mergeCell ref="AN11:AN12"/>
    <mergeCell ref="AN13:AN14"/>
    <mergeCell ref="AN15:AN16"/>
    <mergeCell ref="AN17:AN18"/>
    <mergeCell ref="AJ49:AJ50"/>
    <mergeCell ref="AJ51:AJ52"/>
    <mergeCell ref="AN36:AN37"/>
    <mergeCell ref="AN38:AN39"/>
    <mergeCell ref="AN40:AN41"/>
    <mergeCell ref="AN42:AN43"/>
    <mergeCell ref="AN22:AN23"/>
    <mergeCell ref="AN24:AN25"/>
    <mergeCell ref="AN26:AN27"/>
    <mergeCell ref="AN28:AN29"/>
    <mergeCell ref="AN30:AN31"/>
    <mergeCell ref="AN47:AN48"/>
    <mergeCell ref="AN49:AN50"/>
    <mergeCell ref="AN51:AN52"/>
    <mergeCell ref="AF53:AF54"/>
    <mergeCell ref="AF55:AF56"/>
    <mergeCell ref="AJ47:AJ48"/>
    <mergeCell ref="AF57:AF58"/>
    <mergeCell ref="AF59:AF60"/>
    <mergeCell ref="AJ11:AJ12"/>
    <mergeCell ref="AJ13:AJ14"/>
    <mergeCell ref="AJ15:AJ16"/>
    <mergeCell ref="AJ17:AJ18"/>
    <mergeCell ref="AJ22:AJ23"/>
    <mergeCell ref="AJ55:AJ56"/>
    <mergeCell ref="AJ57:AJ58"/>
    <mergeCell ref="AJ59:AJ60"/>
    <mergeCell ref="AJ36:AJ37"/>
    <mergeCell ref="AJ38:AJ39"/>
    <mergeCell ref="AJ40:AJ41"/>
    <mergeCell ref="AJ42:AJ43"/>
    <mergeCell ref="AJ53:AJ54"/>
    <mergeCell ref="AJ24:AJ25"/>
    <mergeCell ref="AJ26:AJ27"/>
    <mergeCell ref="AJ28:AJ29"/>
    <mergeCell ref="AJ30:AJ31"/>
    <mergeCell ref="AJ32:AJ33"/>
    <mergeCell ref="AJ34:AJ35"/>
    <mergeCell ref="AB32:AB33"/>
    <mergeCell ref="AB34:AB35"/>
    <mergeCell ref="AF11:AF12"/>
    <mergeCell ref="AF13:AF14"/>
    <mergeCell ref="AF15:AF16"/>
    <mergeCell ref="AF17:AF18"/>
    <mergeCell ref="AB49:AB50"/>
    <mergeCell ref="AB51:AB52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0:AF41"/>
    <mergeCell ref="AF42:AF43"/>
    <mergeCell ref="AF47:AF48"/>
    <mergeCell ref="AF49:AF50"/>
    <mergeCell ref="AF51:AF52"/>
    <mergeCell ref="X53:X54"/>
    <mergeCell ref="X55:X56"/>
    <mergeCell ref="AB47:AB48"/>
    <mergeCell ref="X57:X58"/>
    <mergeCell ref="X59:X60"/>
    <mergeCell ref="AB11:AB12"/>
    <mergeCell ref="AB13:AB14"/>
    <mergeCell ref="AB15:AB16"/>
    <mergeCell ref="AB17:AB18"/>
    <mergeCell ref="AB22:AB23"/>
    <mergeCell ref="AB55:AB56"/>
    <mergeCell ref="AB57:AB58"/>
    <mergeCell ref="AB59:AB60"/>
    <mergeCell ref="AB36:AB37"/>
    <mergeCell ref="AB38:AB39"/>
    <mergeCell ref="AB40:AB41"/>
    <mergeCell ref="AB42:AB43"/>
    <mergeCell ref="AB53:AB54"/>
    <mergeCell ref="AB24:AB25"/>
    <mergeCell ref="AB26:AB27"/>
    <mergeCell ref="AB28:AB29"/>
    <mergeCell ref="AB30:AB31"/>
    <mergeCell ref="X11:X12"/>
    <mergeCell ref="X13:X14"/>
    <mergeCell ref="X15:X16"/>
    <mergeCell ref="X17:X18"/>
    <mergeCell ref="T49:T50"/>
    <mergeCell ref="T51:T52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7:X48"/>
    <mergeCell ref="X49:X50"/>
    <mergeCell ref="X51:X52"/>
    <mergeCell ref="P57:P58"/>
    <mergeCell ref="P59:P60"/>
    <mergeCell ref="T11:T12"/>
    <mergeCell ref="T13:T14"/>
    <mergeCell ref="T15:T16"/>
    <mergeCell ref="T17:T18"/>
    <mergeCell ref="T22:T23"/>
    <mergeCell ref="T55:T56"/>
    <mergeCell ref="T57:T58"/>
    <mergeCell ref="T59:T60"/>
    <mergeCell ref="T36:T37"/>
    <mergeCell ref="T38:T39"/>
    <mergeCell ref="T40:T41"/>
    <mergeCell ref="T42:T43"/>
    <mergeCell ref="T53:T54"/>
    <mergeCell ref="T24:T25"/>
    <mergeCell ref="T26:T27"/>
    <mergeCell ref="T28:T29"/>
    <mergeCell ref="T30:T31"/>
    <mergeCell ref="T32:T33"/>
    <mergeCell ref="T34:T35"/>
    <mergeCell ref="P42:P43"/>
    <mergeCell ref="P47:P48"/>
    <mergeCell ref="P49:P50"/>
    <mergeCell ref="P51:P52"/>
    <mergeCell ref="P53:P54"/>
    <mergeCell ref="P55:P56"/>
    <mergeCell ref="T47:T48"/>
    <mergeCell ref="A38:A39"/>
    <mergeCell ref="B38:B39"/>
    <mergeCell ref="L38:L39"/>
    <mergeCell ref="P11:P12"/>
    <mergeCell ref="P13:P14"/>
    <mergeCell ref="P15:P16"/>
    <mergeCell ref="P17:P18"/>
    <mergeCell ref="L53:L54"/>
    <mergeCell ref="A55:A56"/>
    <mergeCell ref="B55:B56"/>
    <mergeCell ref="L55:L56"/>
    <mergeCell ref="A30:A31"/>
    <mergeCell ref="B30:B31"/>
    <mergeCell ref="L30:L31"/>
    <mergeCell ref="B47:B48"/>
    <mergeCell ref="L47:L48"/>
    <mergeCell ref="A49:A50"/>
    <mergeCell ref="B49:B50"/>
    <mergeCell ref="L49:L50"/>
    <mergeCell ref="A34:A35"/>
    <mergeCell ref="A59:A60"/>
    <mergeCell ref="B59:B60"/>
    <mergeCell ref="L59:L60"/>
    <mergeCell ref="A40:A41"/>
    <mergeCell ref="B40:B41"/>
    <mergeCell ref="L40:L4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A57:A58"/>
    <mergeCell ref="B57:B58"/>
    <mergeCell ref="L57:L58"/>
    <mergeCell ref="A51:A52"/>
    <mergeCell ref="B51:B52"/>
    <mergeCell ref="L51:L52"/>
    <mergeCell ref="A53:A54"/>
    <mergeCell ref="B53:B54"/>
    <mergeCell ref="B34:B35"/>
    <mergeCell ref="L34:L35"/>
    <mergeCell ref="A32:A33"/>
    <mergeCell ref="B32:B33"/>
    <mergeCell ref="L32:L33"/>
    <mergeCell ref="F46:H46"/>
    <mergeCell ref="A47:A48"/>
    <mergeCell ref="A42:A43"/>
    <mergeCell ref="B42:B43"/>
    <mergeCell ref="L42:L43"/>
    <mergeCell ref="A36:A37"/>
    <mergeCell ref="B36:B37"/>
    <mergeCell ref="L36:L37"/>
    <mergeCell ref="A24:A25"/>
    <mergeCell ref="B24:B25"/>
    <mergeCell ref="L24:L25"/>
    <mergeCell ref="A26:A27"/>
    <mergeCell ref="B26:B27"/>
    <mergeCell ref="L26:L27"/>
    <mergeCell ref="A28:A29"/>
    <mergeCell ref="B28:B29"/>
    <mergeCell ref="L28:L29"/>
    <mergeCell ref="A15:A16"/>
    <mergeCell ref="B15:B16"/>
    <mergeCell ref="L15:L16"/>
    <mergeCell ref="A17:A18"/>
    <mergeCell ref="B17:B18"/>
    <mergeCell ref="L17:L18"/>
    <mergeCell ref="A22:A23"/>
    <mergeCell ref="B22:B23"/>
    <mergeCell ref="L22:L23"/>
    <mergeCell ref="F21:H21"/>
    <mergeCell ref="K5:L5"/>
    <mergeCell ref="C7:F7"/>
    <mergeCell ref="A11:A12"/>
    <mergeCell ref="B11:B12"/>
    <mergeCell ref="L11:L12"/>
    <mergeCell ref="C5:F5"/>
    <mergeCell ref="F10:H10"/>
    <mergeCell ref="A13:A14"/>
    <mergeCell ref="B13:B14"/>
    <mergeCell ref="L13:L14"/>
  </mergeCells>
  <pageMargins left="0" right="0.70866141732283472" top="0.39370078740157483" bottom="0.39370078740157483" header="0.31496062992125984" footer="0"/>
  <pageSetup paperSize="9" scale="37" fitToHeight="0" orientation="landscape" r:id="rId1"/>
  <rowBreaks count="2" manualBreakCount="2">
    <brk id="19" max="16383" man="1"/>
    <brk id="4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IND.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Administrador</cp:lastModifiedBy>
  <cp:lastPrinted>2019-10-03T16:55:40Z</cp:lastPrinted>
  <dcterms:created xsi:type="dcterms:W3CDTF">2014-04-07T13:24:52Z</dcterms:created>
  <dcterms:modified xsi:type="dcterms:W3CDTF">2020-01-31T14:38:00Z</dcterms:modified>
</cp:coreProperties>
</file>