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INDICADORES 2018\"/>
    </mc:Choice>
  </mc:AlternateContent>
  <bookViews>
    <workbookView xWindow="0" yWindow="0" windowWidth="28800" windowHeight="12345"/>
  </bookViews>
  <sheets>
    <sheet name="FORMATO IND." sheetId="1" r:id="rId1"/>
    <sheet name="Hoja1" sheetId="2" r:id="rId2"/>
  </sheets>
  <definedNames>
    <definedName name="_xlnm.Print_Area" localSheetId="0">'FORMATO IND.'!$A$1:$BG$25</definedName>
  </definedNames>
  <calcPr calcId="162913"/>
</workbook>
</file>

<file path=xl/calcChain.xml><?xml version="1.0" encoding="utf-8"?>
<calcChain xmlns="http://schemas.openxmlformats.org/spreadsheetml/2006/main">
  <c r="BF25" i="2" l="1"/>
  <c r="BH24" i="2"/>
  <c r="BF24" i="2"/>
  <c r="BD24" i="2"/>
  <c r="AZ24" i="2"/>
  <c r="AV24" i="2"/>
  <c r="AR24" i="2"/>
  <c r="AN24" i="2"/>
  <c r="AJ24" i="2"/>
  <c r="AF24" i="2"/>
  <c r="AB24" i="2"/>
  <c r="X24" i="2"/>
  <c r="T24" i="2"/>
  <c r="P24" i="2"/>
  <c r="L24" i="2"/>
  <c r="BF23" i="2"/>
  <c r="BH22" i="2" s="1"/>
  <c r="BF22" i="2"/>
  <c r="BD22" i="2"/>
  <c r="AZ22" i="2"/>
  <c r="AV22" i="2"/>
  <c r="AR22" i="2"/>
  <c r="AN22" i="2"/>
  <c r="AJ22" i="2"/>
  <c r="AF22" i="2"/>
  <c r="AB22" i="2"/>
  <c r="X22" i="2"/>
  <c r="T22" i="2"/>
  <c r="P22" i="2"/>
  <c r="L22" i="2"/>
  <c r="BF21" i="2"/>
  <c r="BH20" i="2"/>
  <c r="BF20" i="2"/>
  <c r="BD20" i="2"/>
  <c r="AZ20" i="2"/>
  <c r="AV20" i="2"/>
  <c r="AR20" i="2"/>
  <c r="AN20" i="2"/>
  <c r="AJ20" i="2"/>
  <c r="AF20" i="2"/>
  <c r="AB20" i="2"/>
  <c r="X20" i="2"/>
  <c r="T20" i="2"/>
  <c r="P20" i="2"/>
  <c r="L20" i="2"/>
  <c r="BF19" i="2"/>
  <c r="BF18" i="2"/>
  <c r="BH18" i="2" s="1"/>
  <c r="BD18" i="2"/>
  <c r="AZ18" i="2"/>
  <c r="AV18" i="2"/>
  <c r="AR18" i="2"/>
  <c r="AN18" i="2"/>
  <c r="AJ18" i="2"/>
  <c r="AF18" i="2"/>
  <c r="AB18" i="2"/>
  <c r="X18" i="2"/>
  <c r="T18" i="2"/>
  <c r="P18" i="2"/>
  <c r="L18" i="2"/>
  <c r="BF17" i="2"/>
  <c r="BF16" i="2"/>
  <c r="BH16" i="2" s="1"/>
  <c r="BD16" i="2"/>
  <c r="AZ16" i="2"/>
  <c r="AV16" i="2"/>
  <c r="AR16" i="2"/>
  <c r="AN16" i="2"/>
  <c r="AJ16" i="2"/>
  <c r="AF16" i="2"/>
  <c r="AB16" i="2"/>
  <c r="X16" i="2"/>
  <c r="T16" i="2"/>
  <c r="P16" i="2"/>
  <c r="L16" i="2"/>
  <c r="BF15" i="2"/>
  <c r="BF14" i="2"/>
  <c r="BH14" i="2" s="1"/>
  <c r="BD14" i="2"/>
  <c r="AZ14" i="2"/>
  <c r="AV14" i="2"/>
  <c r="AR14" i="2"/>
  <c r="AN14" i="2"/>
  <c r="AJ14" i="2"/>
  <c r="AF14" i="2"/>
  <c r="AB14" i="2"/>
  <c r="X14" i="2"/>
  <c r="T14" i="2"/>
  <c r="P14" i="2"/>
  <c r="L14" i="2"/>
  <c r="BF13" i="2"/>
  <c r="BF12" i="2"/>
  <c r="BH12" i="2" s="1"/>
  <c r="BD12" i="2"/>
  <c r="AZ12" i="2"/>
  <c r="AV12" i="2"/>
  <c r="AR12" i="2"/>
  <c r="AN12" i="2"/>
  <c r="AJ12" i="2"/>
  <c r="AF12" i="2"/>
  <c r="AB12" i="2"/>
  <c r="X12" i="2"/>
  <c r="T12" i="2"/>
  <c r="P12" i="2"/>
  <c r="L12" i="2"/>
  <c r="BF11" i="2"/>
  <c r="BF10" i="2"/>
  <c r="BH10" i="2" s="1"/>
  <c r="BD10" i="2"/>
  <c r="AZ10" i="2"/>
  <c r="AV10" i="2"/>
  <c r="AR10" i="2"/>
  <c r="AN10" i="2"/>
  <c r="AJ10" i="2"/>
  <c r="AF10" i="2"/>
  <c r="AB10" i="2"/>
  <c r="X10" i="2"/>
  <c r="T10" i="2"/>
  <c r="P10" i="2"/>
  <c r="L10" i="2"/>
  <c r="BF9" i="2"/>
  <c r="BF8" i="2"/>
  <c r="BH8" i="2" s="1"/>
  <c r="BF7" i="2"/>
  <c r="BF6" i="2"/>
  <c r="BH6" i="2" s="1"/>
  <c r="BD6" i="2"/>
  <c r="AZ6" i="2"/>
  <c r="AV6" i="2"/>
  <c r="AR6" i="2"/>
  <c r="AN6" i="2"/>
  <c r="AJ6" i="2"/>
  <c r="AF6" i="2"/>
  <c r="AB6" i="2"/>
  <c r="X6" i="2"/>
  <c r="T6" i="2"/>
  <c r="P6" i="2"/>
  <c r="L6" i="2"/>
  <c r="BF5" i="2"/>
  <c r="BF4" i="2"/>
  <c r="BH4" i="2" s="1"/>
  <c r="BD4" i="2"/>
  <c r="AZ4" i="2"/>
  <c r="AV4" i="2"/>
  <c r="AR4" i="2"/>
  <c r="AN4" i="2"/>
  <c r="AJ4" i="2"/>
  <c r="AF4" i="2"/>
  <c r="AB4" i="2"/>
  <c r="X4" i="2"/>
  <c r="T4" i="2"/>
  <c r="P4" i="2"/>
  <c r="L4" i="2"/>
  <c r="K24" i="1" l="1"/>
  <c r="K14" i="1"/>
  <c r="AU22" i="1" l="1"/>
  <c r="AI12" i="1" l="1"/>
  <c r="BE25" i="1" l="1"/>
  <c r="BE24" i="1"/>
  <c r="BE23" i="1"/>
  <c r="BE22" i="1"/>
  <c r="BE21" i="1"/>
  <c r="BE20" i="1"/>
  <c r="BE19" i="1"/>
  <c r="BE18" i="1"/>
  <c r="BE17" i="1"/>
  <c r="BE16" i="1"/>
  <c r="BE15" i="1"/>
  <c r="BE14" i="1"/>
  <c r="BE13" i="1"/>
  <c r="BE12" i="1"/>
  <c r="BG18" i="1" l="1"/>
  <c r="BG24" i="1"/>
  <c r="BG22" i="1"/>
  <c r="BG20" i="1"/>
  <c r="BG16" i="1"/>
  <c r="BG12" i="1"/>
  <c r="BG14" i="1"/>
  <c r="K12" i="1"/>
  <c r="O12" i="1"/>
  <c r="S12" i="1"/>
  <c r="W12" i="1"/>
  <c r="AA12" i="1"/>
  <c r="AE12" i="1"/>
  <c r="AM12" i="1"/>
  <c r="AQ12" i="1"/>
  <c r="AU12" i="1"/>
  <c r="AY12" i="1"/>
  <c r="BC12" i="1"/>
  <c r="O14" i="1"/>
  <c r="S14" i="1"/>
  <c r="W14" i="1"/>
  <c r="AA14" i="1"/>
  <c r="AE14" i="1"/>
  <c r="AI14" i="1"/>
  <c r="AM14" i="1"/>
  <c r="AQ14" i="1"/>
  <c r="AU14" i="1"/>
  <c r="AY14" i="1"/>
  <c r="BC14" i="1"/>
  <c r="K16" i="1"/>
  <c r="O16" i="1"/>
  <c r="S16" i="1"/>
  <c r="W16" i="1"/>
  <c r="AA16" i="1"/>
  <c r="AE16" i="1"/>
  <c r="AI16" i="1"/>
  <c r="AM16" i="1"/>
  <c r="AQ16" i="1"/>
  <c r="AU16" i="1"/>
  <c r="AY16" i="1"/>
  <c r="BC16" i="1"/>
  <c r="K18" i="1"/>
  <c r="O18" i="1"/>
  <c r="S18" i="1"/>
  <c r="W18" i="1"/>
  <c r="AA18" i="1"/>
  <c r="AE18" i="1"/>
  <c r="AI18" i="1"/>
  <c r="AM18" i="1"/>
  <c r="AQ18" i="1"/>
  <c r="AU18" i="1"/>
  <c r="AY18" i="1"/>
  <c r="BC18" i="1"/>
  <c r="K20" i="1"/>
  <c r="O20" i="1"/>
  <c r="S20" i="1"/>
  <c r="W20" i="1"/>
  <c r="AA20" i="1"/>
  <c r="AE20" i="1"/>
  <c r="AI20" i="1"/>
  <c r="AM20" i="1"/>
  <c r="AQ20" i="1"/>
  <c r="AU20" i="1"/>
  <c r="AY20" i="1"/>
  <c r="BC20" i="1"/>
  <c r="K22" i="1"/>
  <c r="O22" i="1"/>
  <c r="S22" i="1"/>
  <c r="W22" i="1"/>
  <c r="AA22" i="1"/>
  <c r="AE22" i="1"/>
  <c r="AI22" i="1"/>
  <c r="AM22" i="1"/>
  <c r="AQ22" i="1"/>
  <c r="AY22" i="1"/>
  <c r="BC22" i="1"/>
  <c r="O24" i="1"/>
  <c r="S24" i="1"/>
  <c r="W24" i="1"/>
  <c r="AA24" i="1"/>
  <c r="AE24" i="1"/>
  <c r="AI24" i="1"/>
  <c r="AM24" i="1"/>
  <c r="AQ24" i="1"/>
  <c r="AU24" i="1"/>
  <c r="AY24" i="1"/>
  <c r="BC24" i="1"/>
</calcChain>
</file>

<file path=xl/comments1.xml><?xml version="1.0" encoding="utf-8"?>
<comments xmlns="http://schemas.openxmlformats.org/spreadsheetml/2006/main">
  <authors>
    <author>LUIS PEDRO VALERIANO ARTEAGA</author>
  </authors>
  <commentList>
    <comment ref="I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M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Q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U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Y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C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G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K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O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S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W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A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E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M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Q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U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Y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C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G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K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O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S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W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A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E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M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Q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U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Y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C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G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K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O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S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W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A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E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M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Q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U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Y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C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G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K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O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S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W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A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E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M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Q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U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Y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C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G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K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O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S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W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A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E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M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Q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U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Y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C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G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K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O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S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W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A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E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M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Q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U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Y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C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G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K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O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S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W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A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E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M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Q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U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Y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C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G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K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O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S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W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A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E1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M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Q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U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Y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C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G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K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O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S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W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A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E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M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Q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U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Y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C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G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K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O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S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W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A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E2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M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Q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U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Y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C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G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K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O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S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W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A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E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M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Q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U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Y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C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G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K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O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S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W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A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E2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M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Q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U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Y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C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G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K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O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S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W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A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E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I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M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Q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U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Y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C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G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K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O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S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W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A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E2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</commentList>
</comments>
</file>

<file path=xl/comments2.xml><?xml version="1.0" encoding="utf-8"?>
<comments xmlns="http://schemas.openxmlformats.org/spreadsheetml/2006/main">
  <authors>
    <author>LUIS PEDRO VALERIANO ARTEAGA</author>
  </authors>
  <commentList>
    <comment ref="J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2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2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2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2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</commentList>
</comments>
</file>

<file path=xl/sharedStrings.xml><?xml version="1.0" encoding="utf-8"?>
<sst xmlns="http://schemas.openxmlformats.org/spreadsheetml/2006/main" count="159" uniqueCount="105">
  <si>
    <t>N° Intervenciones Quirúrgicas programadas</t>
  </si>
  <si>
    <t xml:space="preserve">Reporte de Anestesiología, </t>
  </si>
  <si>
    <t>N° Intervenciones Quirúrgicas suspendidas</t>
  </si>
  <si>
    <t>Porcentaje de Cirugías suspendidas                 (factor: 100)</t>
  </si>
  <si>
    <t>N° Recién nacidos en la Institución</t>
  </si>
  <si>
    <t>Sistema Informático Perinatal (Programa Salud Sexual y Reproductiva),   Registro de patología, Historia Clínica</t>
  </si>
  <si>
    <t>N° Recién nacidos fallecidos entre los 08 a 28 días</t>
  </si>
  <si>
    <t>Sistema Informático Perinatal (Programa Salud Sexual y Reproductiva), Registro de patología, Historia Clínica</t>
  </si>
  <si>
    <t>Mortalidad Neonatal Tardía    (Factor: 1000)</t>
  </si>
  <si>
    <t xml:space="preserve">Sistema Informático Perinatal (Programa Salud Sexual y Reproductiva),   Registro de patología, Historia Clínica, Registro de nacido vivo (RENIEC)  </t>
  </si>
  <si>
    <t>N° Recién nacidos fallecidos en los primeros 7 días</t>
  </si>
  <si>
    <t>Sistema Informático Perinatal (Programa Salud Sexual y Reproductiva), Datos de Historia Clínica, Registro de patología, Historia Clínica</t>
  </si>
  <si>
    <t>Mortalidad Neonatal Precoz   (Factor: 1000)</t>
  </si>
  <si>
    <t>Nº Recién nacidos en la institución + Nº muertes fetales en la institución</t>
  </si>
  <si>
    <t>Sistema Informático Perinatal (Programa Salud Sexual y Reproductiva), Hojas de Notificación Obstétrica, Registro de patología, Historia Clínica</t>
  </si>
  <si>
    <t>Nº de egresos por muerte fetal (22 semanas) + Nº de egresos por muerte neonatal precoz  ocurrida en hospital</t>
  </si>
  <si>
    <t>Sistema Informático Perinatal (Programa Salud Sexual y Reproductiva), Certificados de Defunción,  Registro de Patología, Historia Clínica</t>
  </si>
  <si>
    <t>Tasa de Mortalidad Perinatal     (Factor: 1000)</t>
  </si>
  <si>
    <t>Nº Total de Partos atendidos</t>
  </si>
  <si>
    <t>Sistema Informático Perinatal (Programa Salud Sexual y Reproductiva), Registro de Partos Eutócicos o Normales, Historia Clínica</t>
  </si>
  <si>
    <t>Nº Total de Cesáreas realizadas</t>
  </si>
  <si>
    <t>Sistema Informático Perinatal (Programa Salud Sexual y Reproductiva), Registro de Intervenciones Quirúrgicas de Cesáreas</t>
  </si>
  <si>
    <t>Tasa de Cesárea         (Factor: 100)</t>
  </si>
  <si>
    <t>N° egresos</t>
  </si>
  <si>
    <t>EPICRISIS/Hoja de Egresos, Cuaderno de Registro de Ingresos y Egresos de Pacientes</t>
  </si>
  <si>
    <t>N° egresos por defunción hospitalaria (fallecidos después de 48 horas de admisión al hospital, servicio o especialidad)</t>
  </si>
  <si>
    <t>Modulo de Mortalidad Hospitalaria, Registro de Patología, Historia Clínica, Certificados de Defunción</t>
  </si>
  <si>
    <t>Tasa Neta de Mortalidad   (Factor: 100)</t>
  </si>
  <si>
    <t>EPICRISIS/Hoja de Egresos</t>
  </si>
  <si>
    <t>Total de pacientes con infecciones intrahospitalarias</t>
  </si>
  <si>
    <t>Epidemiologia, Formatos de Registros de Infecciones Intrahospitalarias</t>
  </si>
  <si>
    <t>Porcentaje de Infecciones Intrahospitalarias      (Factor: 100)</t>
  </si>
  <si>
    <t>Valor</t>
  </si>
  <si>
    <t>Variables</t>
  </si>
  <si>
    <t>Fuente</t>
  </si>
  <si>
    <t>Nombre del Indicador</t>
  </si>
  <si>
    <t>Ord.</t>
  </si>
  <si>
    <t>C. INDICADORES DE CALIDAD</t>
  </si>
  <si>
    <t>Nº Total de Consultas Médicas</t>
  </si>
  <si>
    <t>HOJA HIS (Sistema de Consulta Externa)</t>
  </si>
  <si>
    <t>N° de solicitudes de Referencias enviadas para atención médica en consulta externa</t>
  </si>
  <si>
    <t>Formatos de Referencia y Contrareferencias</t>
  </si>
  <si>
    <t>Grado de Resolutividad del Establecimiento de Salud    (Factor: 100)</t>
  </si>
  <si>
    <t>Nº de Salas de Operaciones Utilizados</t>
  </si>
  <si>
    <t>Reporte de Anestesiología</t>
  </si>
  <si>
    <t>Nº Intervenciones Quirúrgicas Programadas Ejecutadas (Cirugías Electivas)</t>
  </si>
  <si>
    <t>Rendimiento de Sala de Operaciones (para Cirugías Electivas)</t>
  </si>
  <si>
    <t>Reporte de Anestesiología, Cuaderno de Registro de Suspensiones de Actos Qurúrgicos</t>
  </si>
  <si>
    <t>Nº Intervenciones Quirúrgicas de Emergencia</t>
  </si>
  <si>
    <t>Reporte de Anestesiología, Cuaderno de Registro de Intervenciones Quirúrgicas</t>
  </si>
  <si>
    <t>Rendimiento de Sala de Operaciones (para Cirugías de Emergencia)</t>
  </si>
  <si>
    <t>Reporte de Sala,  Cuadernos de Registro de Programaciones</t>
  </si>
  <si>
    <t>Nº Intervenciones Quirúrgicas Ejecutadas</t>
  </si>
  <si>
    <t>Sala de Anestesiología,/ Reporte de Sala, / Reporte de Anestesiología;  Hoja de Programación para acto operatorio</t>
  </si>
  <si>
    <t>Rendimiento de Sala de Operaciones</t>
  </si>
  <si>
    <t>Nº Total de Atenciones médicas en Consulta Externa</t>
  </si>
  <si>
    <t>Nº de Atenciones Médicas en Urgencias</t>
  </si>
  <si>
    <t>Informe de Emergencias/Cuaderno de Registro de Ingresos y Egresos de Pacientes</t>
  </si>
  <si>
    <t>Razón de Urgencias por Consulta Médicas</t>
  </si>
  <si>
    <t>Nº de Atenciones Médicas en Emergencia</t>
  </si>
  <si>
    <t>Sistema de Emergencias,  Modulo de Emergencias, Hoja de Estancia de Paciente</t>
  </si>
  <si>
    <t>Razón de Emergencias por Consulta Médicas</t>
  </si>
  <si>
    <t>N° camas disponibles promedio</t>
  </si>
  <si>
    <t>Modulo de Egresos Hospitalarios, Historia Clínica,  Parte Diario,  Observación Directa</t>
  </si>
  <si>
    <t>EPICRISIS/Hoja de Egresos, Historia Clínica,  Parte diario, Hoja de estancia de paciente</t>
  </si>
  <si>
    <t>Rendimiento Cama</t>
  </si>
  <si>
    <t>N° días cama disponibles</t>
  </si>
  <si>
    <t>Modulo de Egresos Hospitalarios, Historia Clínica</t>
  </si>
  <si>
    <t>N° pacientes-día</t>
  </si>
  <si>
    <t>Porcentaje  Ocupación  de Camas        (Factor: 100)</t>
  </si>
  <si>
    <t>N° egresos hospitalización</t>
  </si>
  <si>
    <t>Modulo de Egresos Hospitalarios, Historia Clínica,  Parte Diario</t>
  </si>
  <si>
    <t>N° Días cama disponibles  -  N° pacientes día</t>
  </si>
  <si>
    <t>Intervalo de Sustitución cama</t>
  </si>
  <si>
    <t>N° egresos hospitalarios</t>
  </si>
  <si>
    <t xml:space="preserve">Modulo de Egresos Hospitalarios, Historia Clínica,  Parte Diario </t>
  </si>
  <si>
    <t>Total días estancias de egresos</t>
  </si>
  <si>
    <t>Promedio de Permanencia</t>
  </si>
  <si>
    <t>N° Atenciones médicas Realizadas</t>
  </si>
  <si>
    <t>HIS (Sistema de Consulta Externa)</t>
  </si>
  <si>
    <t>N° análisis de laboratorio indicados en consulta externa</t>
  </si>
  <si>
    <t>Laboratorio, Informe Diario de Atenciones en Laboratorio, Libro de Trasfuciones</t>
  </si>
  <si>
    <t>Promedio de Análisis de Laboratorio por Consulta Externa</t>
  </si>
  <si>
    <t>B. INDICADORES DE EFICIENCIA</t>
  </si>
  <si>
    <t>DICIEMBRE</t>
  </si>
  <si>
    <t>NOVIEMBRE</t>
  </si>
  <si>
    <t>OCTUBRE</t>
  </si>
  <si>
    <t>SETIEMBRE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</si>
  <si>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</si>
  <si>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</si>
  <si>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</si>
  <si>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</si>
  <si>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</si>
  <si>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</si>
  <si>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</si>
  <si>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</si>
  <si>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ESTABLECIMIENTO:</t>
  </si>
  <si>
    <t>AÑO:</t>
  </si>
  <si>
    <t>DIRESA/GERESA</t>
  </si>
  <si>
    <t>INDICADORES HOSPITALARIOS</t>
  </si>
  <si>
    <t>FORMATO DE REPORTE:</t>
  </si>
  <si>
    <t>TOTAL ANUAL</t>
  </si>
  <si>
    <t>HOSPITAL NACIONAL "DOS DE MAYO"</t>
  </si>
  <si>
    <t>17948-15505</t>
  </si>
  <si>
    <t>HOJA HIS (Sistema de Consulta Externa),  Cuaderno de Registro de Ingresos y Egresos de Pacientes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</si>
</sst>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sz val="9"/>
      <color indexed="81"/>
      <name val="Tahoma"/>
      <family val="2"/>
    </font>
    <font>
      <b/>
      <sz val="16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Bodoni MT Black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1" fontId="1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Continuous"/>
    </xf>
    <xf numFmtId="2" fontId="4" fillId="0" borderId="0" xfId="0" applyNumberFormat="1" applyFont="1" applyAlignment="1">
      <alignment horizontal="centerContinuous"/>
    </xf>
    <xf numFmtId="0" fontId="5" fillId="0" borderId="0" xfId="0" applyFont="1" applyAlignment="1">
      <alignment horizontal="right"/>
    </xf>
    <xf numFmtId="0" fontId="1" fillId="3" borderId="16" xfId="0" applyFont="1" applyFill="1" applyBorder="1" applyAlignment="1">
      <alignment horizontal="centerContinuous" vertical="center" wrapText="1"/>
    </xf>
    <xf numFmtId="0" fontId="1" fillId="3" borderId="14" xfId="0" applyFont="1" applyFill="1" applyBorder="1" applyAlignment="1">
      <alignment horizontal="centerContinuous" vertical="center" wrapText="1"/>
    </xf>
    <xf numFmtId="0" fontId="1" fillId="3" borderId="15" xfId="0" applyFont="1" applyFill="1" applyBorder="1" applyAlignment="1">
      <alignment horizontal="centerContinuous" vertical="center" wrapText="1"/>
    </xf>
    <xf numFmtId="0" fontId="1" fillId="3" borderId="13" xfId="0" applyFont="1" applyFill="1" applyBorder="1" applyAlignment="1">
      <alignment horizontal="centerContinuous"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2" fontId="1" fillId="3" borderId="13" xfId="0" applyNumberFormat="1" applyFont="1" applyFill="1" applyBorder="1" applyAlignment="1">
      <alignment horizontal="center" vertical="center" wrapText="1"/>
    </xf>
    <xf numFmtId="2" fontId="1" fillId="3" borderId="14" xfId="0" applyNumberFormat="1" applyFont="1" applyFill="1" applyBorder="1" applyAlignment="1">
      <alignment horizontal="center" vertical="center" wrapText="1"/>
    </xf>
    <xf numFmtId="1" fontId="1" fillId="3" borderId="14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2" fontId="6" fillId="0" borderId="0" xfId="0" applyNumberFormat="1" applyFont="1"/>
    <xf numFmtId="1" fontId="6" fillId="0" borderId="0" xfId="0" applyNumberFormat="1" applyFont="1"/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3" borderId="15" xfId="0" applyFont="1" applyFill="1" applyBorder="1" applyAlignment="1">
      <alignment horizontal="centerContinuous" vertical="center"/>
    </xf>
    <xf numFmtId="0" fontId="7" fillId="3" borderId="14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1" fillId="2" borderId="20" xfId="0" applyNumberFormat="1" applyFont="1" applyFill="1" applyBorder="1" applyAlignment="1">
      <alignment horizontal="center" vertical="center" wrapText="1"/>
    </xf>
    <xf numFmtId="0" fontId="8" fillId="0" borderId="0" xfId="0" applyFont="1"/>
    <xf numFmtId="1" fontId="8" fillId="0" borderId="0" xfId="0" applyNumberFormat="1" applyFont="1"/>
    <xf numFmtId="2" fontId="8" fillId="0" borderId="0" xfId="0" applyNumberFormat="1" applyFont="1"/>
    <xf numFmtId="0" fontId="7" fillId="3" borderId="14" xfId="0" applyFont="1" applyFill="1" applyBorder="1" applyAlignment="1">
      <alignment horizontal="centerContinuous" vertical="center"/>
    </xf>
    <xf numFmtId="1" fontId="7" fillId="3" borderId="14" xfId="0" applyNumberFormat="1" applyFont="1" applyFill="1" applyBorder="1" applyAlignment="1">
      <alignment horizontal="centerContinuous" vertical="center"/>
    </xf>
    <xf numFmtId="2" fontId="7" fillId="3" borderId="14" xfId="0" applyNumberFormat="1" applyFont="1" applyFill="1" applyBorder="1" applyAlignment="1">
      <alignment horizontal="centerContinuous" vertical="center"/>
    </xf>
    <xf numFmtId="2" fontId="7" fillId="3" borderId="13" xfId="0" applyNumberFormat="1" applyFont="1" applyFill="1" applyBorder="1" applyAlignment="1">
      <alignment horizontal="centerContinuous" vertical="center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centerContinuous" vertical="center"/>
    </xf>
    <xf numFmtId="1" fontId="7" fillId="4" borderId="14" xfId="0" applyNumberFormat="1" applyFont="1" applyFill="1" applyBorder="1" applyAlignment="1">
      <alignment horizontal="centerContinuous" vertical="center"/>
    </xf>
    <xf numFmtId="2" fontId="7" fillId="4" borderId="14" xfId="0" applyNumberFormat="1" applyFont="1" applyFill="1" applyBorder="1" applyAlignment="1">
      <alignment horizontal="centerContinuous" vertical="center"/>
    </xf>
    <xf numFmtId="2" fontId="7" fillId="4" borderId="13" xfId="0" applyNumberFormat="1" applyFont="1" applyFill="1" applyBorder="1" applyAlignment="1">
      <alignment horizontal="centerContinuous" vertical="center"/>
    </xf>
    <xf numFmtId="0" fontId="1" fillId="4" borderId="16" xfId="0" applyFont="1" applyFill="1" applyBorder="1" applyAlignment="1">
      <alignment horizontal="centerContinuous" vertical="center" wrapText="1"/>
    </xf>
    <xf numFmtId="0" fontId="1" fillId="4" borderId="14" xfId="0" applyFont="1" applyFill="1" applyBorder="1" applyAlignment="1">
      <alignment horizontal="centerContinuous" vertical="center" wrapText="1"/>
    </xf>
    <xf numFmtId="0" fontId="1" fillId="4" borderId="15" xfId="0" applyFont="1" applyFill="1" applyBorder="1" applyAlignment="1">
      <alignment horizontal="centerContinuous" vertical="center" wrapText="1"/>
    </xf>
    <xf numFmtId="0" fontId="1" fillId="4" borderId="13" xfId="0" applyFont="1" applyFill="1" applyBorder="1" applyAlignment="1">
      <alignment horizontal="centerContinuous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2" fontId="1" fillId="4" borderId="13" xfId="0" applyNumberFormat="1" applyFont="1" applyFill="1" applyBorder="1" applyAlignment="1">
      <alignment horizontal="center" vertical="center" wrapText="1"/>
    </xf>
    <xf numFmtId="2" fontId="1" fillId="4" borderId="14" xfId="0" applyNumberFormat="1" applyFont="1" applyFill="1" applyBorder="1" applyAlignment="1">
      <alignment horizontal="center" vertical="center" wrapText="1"/>
    </xf>
    <xf numFmtId="1" fontId="1" fillId="4" borderId="14" xfId="0" applyNumberFormat="1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2" fontId="1" fillId="4" borderId="9" xfId="0" applyNumberFormat="1" applyFont="1" applyFill="1" applyBorder="1" applyAlignment="1">
      <alignment horizontal="center" vertical="center" wrapText="1"/>
    </xf>
    <xf numFmtId="2" fontId="1" fillId="4" borderId="19" xfId="0" applyNumberFormat="1" applyFont="1" applyFill="1" applyBorder="1" applyAlignment="1">
      <alignment horizontal="center" vertical="center" wrapText="1"/>
    </xf>
    <xf numFmtId="2" fontId="1" fillId="4" borderId="7" xfId="0" applyNumberFormat="1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3" borderId="7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19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1" fillId="0" borderId="20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133351</xdr:colOff>
      <xdr:row>0</xdr:row>
      <xdr:rowOff>0</xdr:rowOff>
    </xdr:from>
    <xdr:ext cx="2905124" cy="352424"/>
    <xdr:pic>
      <xdr:nvPicPr>
        <xdr:cNvPr id="2" name="1 Imagen" descr="C:\Users\lvalerianoa\Desktop\Logos\logo ogei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0"/>
          <a:ext cx="2905124" cy="35242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BG25"/>
  <sheetViews>
    <sheetView showGridLines="0" tabSelected="1" workbookViewId="0">
      <selection activeCell="D14" sqref="D14"/>
    </sheetView>
  </sheetViews>
  <sheetFormatPr baseColWidth="10" defaultRowHeight="15" x14ac:dyDescent="0.25"/>
  <cols>
    <col min="1" max="1" width="4.42578125" style="20" customWidth="1"/>
    <col min="2" max="2" width="19.28515625" style="20" customWidth="1"/>
    <col min="3" max="3" width="1.28515625" style="20" customWidth="1"/>
    <col min="4" max="4" width="32.85546875" style="20" customWidth="1"/>
    <col min="5" max="6" width="0.85546875" style="20" customWidth="1"/>
    <col min="7" max="7" width="36.5703125" style="20" customWidth="1"/>
    <col min="8" max="8" width="2.28515625" style="20" customWidth="1"/>
    <col min="9" max="9" width="6.7109375" style="20" customWidth="1"/>
    <col min="10" max="10" width="0.5703125" style="20" customWidth="1"/>
    <col min="11" max="11" width="8.42578125" style="21" customWidth="1"/>
    <col min="12" max="12" width="0.7109375" style="20" customWidth="1"/>
    <col min="13" max="13" width="11.7109375" style="21" customWidth="1"/>
    <col min="14" max="14" width="0.5703125" style="20" customWidth="1"/>
    <col min="15" max="15" width="8" style="21" customWidth="1"/>
    <col min="16" max="16" width="0.7109375" style="20" customWidth="1"/>
    <col min="17" max="17" width="11.7109375" style="22" customWidth="1"/>
    <col min="18" max="18" width="0.5703125" style="20" customWidth="1"/>
    <col min="19" max="19" width="9.85546875" style="21" customWidth="1"/>
    <col min="20" max="20" width="0.7109375" style="20" customWidth="1"/>
    <col min="21" max="21" width="11.7109375" style="22" customWidth="1"/>
    <col min="22" max="22" width="0.5703125" style="20" customWidth="1"/>
    <col min="23" max="23" width="9.28515625" style="21" customWidth="1"/>
    <col min="24" max="24" width="0.7109375" style="20" customWidth="1"/>
    <col min="25" max="25" width="11.7109375" style="22" customWidth="1"/>
    <col min="26" max="26" width="0.5703125" style="20" customWidth="1"/>
    <col min="27" max="27" width="9.28515625" style="21" customWidth="1"/>
    <col min="28" max="28" width="0.7109375" style="20" customWidth="1"/>
    <col min="29" max="29" width="11.7109375" style="22" customWidth="1"/>
    <col min="30" max="30" width="0.5703125" style="20" customWidth="1"/>
    <col min="31" max="31" width="8.28515625" style="21" customWidth="1"/>
    <col min="32" max="32" width="0.7109375" style="20" customWidth="1"/>
    <col min="33" max="33" width="11.7109375" style="22" customWidth="1"/>
    <col min="34" max="34" width="0.5703125" style="20" customWidth="1"/>
    <col min="35" max="35" width="8.28515625" style="21" customWidth="1"/>
    <col min="36" max="36" width="0.7109375" style="20" customWidth="1"/>
    <col min="37" max="37" width="11.7109375" style="22" customWidth="1"/>
    <col min="38" max="38" width="0.5703125" style="20" customWidth="1"/>
    <col min="39" max="39" width="9.7109375" style="21" customWidth="1"/>
    <col min="40" max="40" width="0.7109375" style="20" customWidth="1"/>
    <col min="41" max="41" width="11.7109375" style="22" customWidth="1"/>
    <col min="42" max="42" width="0.5703125" style="20" customWidth="1"/>
    <col min="43" max="43" width="8.7109375" style="21" customWidth="1"/>
    <col min="44" max="44" width="0.7109375" style="20" customWidth="1"/>
    <col min="45" max="45" width="11.7109375" style="22" customWidth="1"/>
    <col min="46" max="46" width="0.5703125" style="20" customWidth="1"/>
    <col min="47" max="47" width="7.7109375" style="21" customWidth="1"/>
    <col min="48" max="48" width="0.7109375" style="20" customWidth="1"/>
    <col min="49" max="49" width="11.7109375" style="22" customWidth="1"/>
    <col min="50" max="50" width="0.5703125" style="20" customWidth="1"/>
    <col min="51" max="51" width="9.7109375" style="21" customWidth="1"/>
    <col min="52" max="52" width="0.7109375" style="20" customWidth="1"/>
    <col min="53" max="53" width="11.7109375" style="22" customWidth="1"/>
    <col min="54" max="54" width="0.5703125" style="20" customWidth="1"/>
    <col min="55" max="55" width="10.5703125" style="21" customWidth="1"/>
    <col min="56" max="56" width="0.42578125" style="20" customWidth="1"/>
    <col min="57" max="57" width="11.42578125" style="22" customWidth="1"/>
    <col min="58" max="58" width="0.5703125" style="20" customWidth="1"/>
    <col min="59" max="59" width="9.28515625" style="21" customWidth="1"/>
    <col min="60" max="61" width="11.42578125" style="20" customWidth="1"/>
    <col min="62" max="16384" width="11.42578125" style="20"/>
  </cols>
  <sheetData>
    <row r="3" spans="1:59" ht="21" x14ac:dyDescent="0.35">
      <c r="A3" s="6" t="s">
        <v>100</v>
      </c>
      <c r="B3" s="6"/>
      <c r="C3" s="6"/>
      <c r="D3" s="6"/>
      <c r="E3" s="6"/>
      <c r="F3" s="6"/>
      <c r="G3" s="6"/>
      <c r="H3" s="6"/>
      <c r="I3" s="6"/>
      <c r="J3" s="6"/>
      <c r="K3" s="7"/>
      <c r="M3" s="20"/>
    </row>
    <row r="4" spans="1:59" ht="21.75" thickBot="1" x14ac:dyDescent="0.4">
      <c r="A4" s="6" t="s">
        <v>99</v>
      </c>
      <c r="B4" s="6"/>
      <c r="C4" s="6"/>
      <c r="D4" s="6"/>
      <c r="E4" s="6"/>
      <c r="F4" s="6"/>
      <c r="G4" s="6"/>
      <c r="H4" s="6"/>
      <c r="I4" s="6"/>
      <c r="J4" s="6"/>
      <c r="K4" s="7"/>
      <c r="M4" s="20"/>
    </row>
    <row r="5" spans="1:59" ht="16.5" thickTop="1" thickBot="1" x14ac:dyDescent="0.3">
      <c r="B5" s="8" t="s">
        <v>98</v>
      </c>
      <c r="C5" s="67"/>
      <c r="D5" s="68"/>
      <c r="E5" s="68"/>
      <c r="F5" s="69"/>
      <c r="I5" s="8" t="s">
        <v>97</v>
      </c>
      <c r="J5" s="65">
        <v>2018</v>
      </c>
      <c r="K5" s="66"/>
    </row>
    <row r="6" spans="1:59" ht="3.75" customHeight="1" thickBot="1" x14ac:dyDescent="0.3">
      <c r="I6" s="8"/>
      <c r="J6" s="23"/>
      <c r="K6" s="24"/>
    </row>
    <row r="7" spans="1:59" ht="15.75" thickBot="1" x14ac:dyDescent="0.3">
      <c r="B7" s="8" t="s">
        <v>96</v>
      </c>
      <c r="C7" s="67" t="s">
        <v>102</v>
      </c>
      <c r="D7" s="68"/>
      <c r="E7" s="68"/>
      <c r="F7" s="69"/>
    </row>
    <row r="9" spans="1:59" ht="15.75" thickBot="1" x14ac:dyDescent="0.3">
      <c r="A9" s="37"/>
      <c r="B9" s="37"/>
      <c r="C9" s="37"/>
      <c r="D9" s="37"/>
      <c r="E9" s="37"/>
      <c r="F9" s="37"/>
      <c r="G9" s="37"/>
      <c r="H9" s="37"/>
      <c r="I9" s="38"/>
      <c r="J9" s="38"/>
      <c r="K9" s="39"/>
      <c r="L9" s="38"/>
      <c r="M9" s="38"/>
      <c r="N9" s="38"/>
      <c r="O9" s="39"/>
      <c r="P9" s="38"/>
      <c r="Q9" s="38"/>
      <c r="R9" s="38"/>
      <c r="S9" s="39"/>
      <c r="T9" s="37"/>
      <c r="U9" s="38"/>
      <c r="V9" s="37"/>
      <c r="W9" s="39"/>
      <c r="X9" s="37"/>
      <c r="Y9" s="38"/>
      <c r="Z9" s="37"/>
      <c r="AA9" s="39"/>
      <c r="AB9" s="37"/>
      <c r="AC9" s="38"/>
      <c r="AD9" s="37"/>
      <c r="AE9" s="39"/>
      <c r="AF9" s="37"/>
      <c r="AG9" s="38"/>
      <c r="AH9" s="37"/>
      <c r="AI9" s="39"/>
      <c r="AJ9" s="37"/>
      <c r="AK9" s="38"/>
      <c r="AL9" s="37"/>
      <c r="AM9" s="39"/>
      <c r="AN9" s="37"/>
      <c r="AO9" s="38"/>
      <c r="AP9" s="37"/>
      <c r="AQ9" s="39"/>
      <c r="AR9" s="37"/>
      <c r="AS9" s="38"/>
      <c r="AT9" s="37"/>
      <c r="AU9" s="39"/>
      <c r="AV9" s="37"/>
      <c r="AW9" s="38"/>
      <c r="AX9" s="37"/>
      <c r="AY9" s="39"/>
      <c r="AZ9" s="37"/>
      <c r="BA9" s="38"/>
      <c r="BB9" s="37"/>
      <c r="BC9" s="39"/>
      <c r="BD9" s="37"/>
      <c r="BE9" s="38"/>
      <c r="BF9" s="37"/>
      <c r="BG9" s="39"/>
    </row>
    <row r="10" spans="1:59" ht="16.5" thickBot="1" x14ac:dyDescent="0.3">
      <c r="A10" s="47"/>
      <c r="B10" s="48" t="s">
        <v>37</v>
      </c>
      <c r="C10" s="49"/>
      <c r="D10" s="49"/>
      <c r="E10" s="49"/>
      <c r="F10" s="49"/>
      <c r="G10" s="49"/>
      <c r="H10" s="49"/>
      <c r="I10" s="50"/>
      <c r="J10" s="50"/>
      <c r="K10" s="51"/>
      <c r="L10" s="50"/>
      <c r="M10" s="50"/>
      <c r="N10" s="50"/>
      <c r="O10" s="51"/>
      <c r="P10" s="50"/>
      <c r="Q10" s="50"/>
      <c r="R10" s="50"/>
      <c r="S10" s="51"/>
      <c r="T10" s="49"/>
      <c r="U10" s="50"/>
      <c r="V10" s="49"/>
      <c r="W10" s="51"/>
      <c r="X10" s="49"/>
      <c r="Y10" s="50"/>
      <c r="Z10" s="49"/>
      <c r="AA10" s="51"/>
      <c r="AB10" s="49"/>
      <c r="AC10" s="50"/>
      <c r="AD10" s="49"/>
      <c r="AE10" s="51"/>
      <c r="AF10" s="49"/>
      <c r="AG10" s="50"/>
      <c r="AH10" s="49"/>
      <c r="AI10" s="51"/>
      <c r="AJ10" s="49"/>
      <c r="AK10" s="50"/>
      <c r="AL10" s="49"/>
      <c r="AM10" s="51"/>
      <c r="AN10" s="49"/>
      <c r="AO10" s="50"/>
      <c r="AP10" s="49"/>
      <c r="AQ10" s="51"/>
      <c r="AR10" s="49"/>
      <c r="AS10" s="50"/>
      <c r="AT10" s="49"/>
      <c r="AU10" s="51"/>
      <c r="AV10" s="49"/>
      <c r="AW10" s="50"/>
      <c r="AX10" s="49"/>
      <c r="AY10" s="51"/>
      <c r="AZ10" s="49"/>
      <c r="BA10" s="50"/>
      <c r="BB10" s="49"/>
      <c r="BC10" s="52"/>
      <c r="BD10" s="70" t="s">
        <v>101</v>
      </c>
      <c r="BE10" s="71"/>
      <c r="BF10" s="72"/>
      <c r="BG10" s="72" t="s">
        <v>32</v>
      </c>
    </row>
    <row r="11" spans="1:59" ht="30.75" customHeight="1" thickBot="1" x14ac:dyDescent="0.3">
      <c r="A11" s="53" t="s">
        <v>36</v>
      </c>
      <c r="B11" s="54" t="s">
        <v>35</v>
      </c>
      <c r="C11" s="55" t="s">
        <v>34</v>
      </c>
      <c r="D11" s="54"/>
      <c r="E11" s="56"/>
      <c r="F11" s="62" t="s">
        <v>33</v>
      </c>
      <c r="G11" s="63"/>
      <c r="H11" s="64"/>
      <c r="I11" s="57" t="s">
        <v>95</v>
      </c>
      <c r="J11" s="58"/>
      <c r="K11" s="59" t="s">
        <v>32</v>
      </c>
      <c r="L11" s="57"/>
      <c r="M11" s="60" t="s">
        <v>94</v>
      </c>
      <c r="N11" s="58"/>
      <c r="O11" s="59" t="s">
        <v>32</v>
      </c>
      <c r="P11" s="57"/>
      <c r="Q11" s="61" t="s">
        <v>93</v>
      </c>
      <c r="R11" s="58"/>
      <c r="S11" s="59" t="s">
        <v>32</v>
      </c>
      <c r="T11" s="57"/>
      <c r="U11" s="61" t="s">
        <v>92</v>
      </c>
      <c r="V11" s="58"/>
      <c r="W11" s="59" t="s">
        <v>32</v>
      </c>
      <c r="X11" s="57"/>
      <c r="Y11" s="61" t="s">
        <v>91</v>
      </c>
      <c r="Z11" s="58"/>
      <c r="AA11" s="59" t="s">
        <v>32</v>
      </c>
      <c r="AB11" s="57"/>
      <c r="AC11" s="61" t="s">
        <v>90</v>
      </c>
      <c r="AD11" s="58"/>
      <c r="AE11" s="59" t="s">
        <v>32</v>
      </c>
      <c r="AF11" s="57"/>
      <c r="AG11" s="61" t="s">
        <v>89</v>
      </c>
      <c r="AH11" s="58"/>
      <c r="AI11" s="59" t="s">
        <v>32</v>
      </c>
      <c r="AJ11" s="57"/>
      <c r="AK11" s="61" t="s">
        <v>88</v>
      </c>
      <c r="AL11" s="58"/>
      <c r="AM11" s="59" t="s">
        <v>32</v>
      </c>
      <c r="AN11" s="57"/>
      <c r="AO11" s="61" t="s">
        <v>87</v>
      </c>
      <c r="AP11" s="58"/>
      <c r="AQ11" s="59" t="s">
        <v>32</v>
      </c>
      <c r="AR11" s="57"/>
      <c r="AS11" s="61" t="s">
        <v>86</v>
      </c>
      <c r="AT11" s="58"/>
      <c r="AU11" s="59" t="s">
        <v>32</v>
      </c>
      <c r="AV11" s="57"/>
      <c r="AW11" s="61" t="s">
        <v>85</v>
      </c>
      <c r="AX11" s="58"/>
      <c r="AY11" s="59" t="s">
        <v>32</v>
      </c>
      <c r="AZ11" s="57"/>
      <c r="BA11" s="61" t="s">
        <v>84</v>
      </c>
      <c r="BB11" s="58"/>
      <c r="BC11" s="59" t="s">
        <v>32</v>
      </c>
      <c r="BD11" s="73"/>
      <c r="BE11" s="74"/>
      <c r="BF11" s="75"/>
      <c r="BG11" s="75"/>
    </row>
    <row r="12" spans="1:59" s="105" customFormat="1" ht="38.25" customHeight="1" x14ac:dyDescent="0.25">
      <c r="A12" s="93">
        <v>16</v>
      </c>
      <c r="B12" s="94" t="s">
        <v>31</v>
      </c>
      <c r="C12" s="95"/>
      <c r="D12" s="46" t="s">
        <v>30</v>
      </c>
      <c r="E12" s="96"/>
      <c r="F12" s="97"/>
      <c r="G12" s="98" t="s">
        <v>29</v>
      </c>
      <c r="H12" s="96"/>
      <c r="I12" s="99">
        <v>51</v>
      </c>
      <c r="J12" s="100"/>
      <c r="K12" s="101">
        <f>IF(I13="","",((I12/I13)*100))</f>
        <v>2.9633933759442184</v>
      </c>
      <c r="L12" s="102"/>
      <c r="M12" s="99">
        <v>48</v>
      </c>
      <c r="N12" s="100"/>
      <c r="O12" s="101">
        <f>IF(M13="","",((M12/M13)*100))</f>
        <v>2.8794241151769646</v>
      </c>
      <c r="P12" s="102"/>
      <c r="Q12" s="99">
        <v>44</v>
      </c>
      <c r="R12" s="100"/>
      <c r="S12" s="101">
        <f>IF(Q13="","",((Q12/Q13)*100))</f>
        <v>2.4498886414253898</v>
      </c>
      <c r="T12" s="97"/>
      <c r="U12" s="99">
        <v>43</v>
      </c>
      <c r="V12" s="96"/>
      <c r="W12" s="101">
        <f>IF(U13="","",((U12/U13)*100))</f>
        <v>2.3600439077936337</v>
      </c>
      <c r="X12" s="97"/>
      <c r="Y12" s="99">
        <v>49</v>
      </c>
      <c r="Z12" s="96"/>
      <c r="AA12" s="101">
        <f>IF(Y13="","",((Y12/Y13)*100))</f>
        <v>2.3949169110459434</v>
      </c>
      <c r="AB12" s="97"/>
      <c r="AC12" s="99">
        <v>40</v>
      </c>
      <c r="AD12" s="96"/>
      <c r="AE12" s="101">
        <f>IF(AC13="","",((AC12/AC13)*100))</f>
        <v>2.0725388601036272</v>
      </c>
      <c r="AF12" s="97"/>
      <c r="AG12" s="99">
        <v>31</v>
      </c>
      <c r="AH12" s="96"/>
      <c r="AI12" s="101">
        <f>IF(AG13="","",((AG12/AG13)*100))</f>
        <v>1.5656565656565657</v>
      </c>
      <c r="AJ12" s="97"/>
      <c r="AK12" s="99">
        <v>36</v>
      </c>
      <c r="AL12" s="96"/>
      <c r="AM12" s="101">
        <f>IF(AK13="","",((AK12/AK13)*100))</f>
        <v>1.8136020151133501</v>
      </c>
      <c r="AN12" s="97"/>
      <c r="AO12" s="99">
        <v>45</v>
      </c>
      <c r="AP12" s="96"/>
      <c r="AQ12" s="101">
        <f>IF(AO13="","",((AO12/AO13)*100))</f>
        <v>2.5539160045402949</v>
      </c>
      <c r="AR12" s="97"/>
      <c r="AS12" s="99">
        <v>39</v>
      </c>
      <c r="AT12" s="96"/>
      <c r="AU12" s="101">
        <f>IF(AS13="","",((AS12/AS13)*100))</f>
        <v>1.9627579265223956</v>
      </c>
      <c r="AV12" s="97"/>
      <c r="AW12" s="99">
        <v>55</v>
      </c>
      <c r="AX12" s="96"/>
      <c r="AY12" s="101">
        <f>IF(AW13="","",((AW12/AW13)*100))</f>
        <v>2.9115934356802544</v>
      </c>
      <c r="AZ12" s="97"/>
      <c r="BA12" s="99">
        <v>20</v>
      </c>
      <c r="BB12" s="96"/>
      <c r="BC12" s="101">
        <f>IF(BA13="","",((BA12/BA13)*100))</f>
        <v>1.0922992900054616</v>
      </c>
      <c r="BD12" s="97"/>
      <c r="BE12" s="103">
        <f t="shared" ref="BE12:BE25" si="0">IF((I12+M12+Q12+U12+Y12+AC12+AG12+AK12+AO12+AS12+AW12+BA12)&gt;0,(I12+M12+Q12+U12+Y12+AC12+AG12+AK12+AO12+AS12+AW12+BA12),"")</f>
        <v>501</v>
      </c>
      <c r="BF12" s="96"/>
      <c r="BG12" s="104">
        <f t="shared" ref="BG12" si="1">IFERROR((IF(BE13="","",BE12/BE13)),"")</f>
        <v>2.2350107066381155E-2</v>
      </c>
    </row>
    <row r="13" spans="1:59" s="105" customFormat="1" ht="38.25" customHeight="1" thickBot="1" x14ac:dyDescent="0.3">
      <c r="A13" s="106"/>
      <c r="B13" s="107"/>
      <c r="C13" s="108"/>
      <c r="D13" s="109" t="s">
        <v>28</v>
      </c>
      <c r="E13" s="110"/>
      <c r="F13" s="111"/>
      <c r="G13" s="109" t="s">
        <v>23</v>
      </c>
      <c r="H13" s="110"/>
      <c r="I13" s="112">
        <v>1721</v>
      </c>
      <c r="J13" s="113"/>
      <c r="K13" s="114"/>
      <c r="L13" s="115"/>
      <c r="M13" s="112">
        <v>1667</v>
      </c>
      <c r="N13" s="113"/>
      <c r="O13" s="114"/>
      <c r="P13" s="115"/>
      <c r="Q13" s="112">
        <v>1796</v>
      </c>
      <c r="R13" s="113"/>
      <c r="S13" s="114"/>
      <c r="T13" s="111"/>
      <c r="U13" s="112">
        <v>1822</v>
      </c>
      <c r="V13" s="110"/>
      <c r="W13" s="114"/>
      <c r="X13" s="111"/>
      <c r="Y13" s="112">
        <v>2046</v>
      </c>
      <c r="Z13" s="110"/>
      <c r="AA13" s="114"/>
      <c r="AB13" s="111"/>
      <c r="AC13" s="112">
        <v>1930</v>
      </c>
      <c r="AD13" s="110"/>
      <c r="AE13" s="114"/>
      <c r="AF13" s="111"/>
      <c r="AG13" s="112">
        <v>1980</v>
      </c>
      <c r="AH13" s="110"/>
      <c r="AI13" s="114"/>
      <c r="AJ13" s="111"/>
      <c r="AK13" s="112">
        <v>1985</v>
      </c>
      <c r="AL13" s="110"/>
      <c r="AM13" s="114"/>
      <c r="AN13" s="111"/>
      <c r="AO13" s="112">
        <v>1762</v>
      </c>
      <c r="AP13" s="110"/>
      <c r="AQ13" s="114"/>
      <c r="AR13" s="111"/>
      <c r="AS13" s="112">
        <v>1987</v>
      </c>
      <c r="AT13" s="110"/>
      <c r="AU13" s="114"/>
      <c r="AV13" s="111"/>
      <c r="AW13" s="112">
        <v>1889</v>
      </c>
      <c r="AX13" s="110"/>
      <c r="AY13" s="114"/>
      <c r="AZ13" s="111"/>
      <c r="BA13" s="112">
        <v>1831</v>
      </c>
      <c r="BB13" s="110"/>
      <c r="BC13" s="114"/>
      <c r="BD13" s="111"/>
      <c r="BE13" s="116">
        <f t="shared" si="0"/>
        <v>22416</v>
      </c>
      <c r="BF13" s="110"/>
      <c r="BG13" s="117"/>
    </row>
    <row r="14" spans="1:59" s="105" customFormat="1" ht="38.25" customHeight="1" x14ac:dyDescent="0.25">
      <c r="A14" s="93">
        <v>17</v>
      </c>
      <c r="B14" s="94" t="s">
        <v>27</v>
      </c>
      <c r="C14" s="95"/>
      <c r="D14" s="46" t="s">
        <v>26</v>
      </c>
      <c r="E14" s="96"/>
      <c r="F14" s="97"/>
      <c r="G14" s="98" t="s">
        <v>25</v>
      </c>
      <c r="H14" s="96"/>
      <c r="I14" s="99">
        <v>85</v>
      </c>
      <c r="J14" s="100"/>
      <c r="K14" s="101">
        <f>IF(I15="","",((I14/I15)*100))</f>
        <v>4.9911920140927775</v>
      </c>
      <c r="L14" s="102"/>
      <c r="M14" s="99">
        <v>53</v>
      </c>
      <c r="N14" s="100"/>
      <c r="O14" s="101">
        <f>IF(M15="","",((M14/M15)*100))</f>
        <v>3.2218844984802431</v>
      </c>
      <c r="P14" s="102"/>
      <c r="Q14" s="99">
        <v>84</v>
      </c>
      <c r="R14" s="100"/>
      <c r="S14" s="101">
        <f>IF(Q15="","",((Q14/Q15)*100))</f>
        <v>4.7217537942664416</v>
      </c>
      <c r="T14" s="97"/>
      <c r="U14" s="99">
        <v>80</v>
      </c>
      <c r="V14" s="96"/>
      <c r="W14" s="101">
        <f>IF(U15="","",((U14/U15)*100))</f>
        <v>4.4444444444444446</v>
      </c>
      <c r="X14" s="97"/>
      <c r="Y14" s="99">
        <v>87</v>
      </c>
      <c r="Z14" s="96"/>
      <c r="AA14" s="101">
        <f>IF(Y15="","",((Y14/Y15)*100))</f>
        <v>4.3047996041563588</v>
      </c>
      <c r="AB14" s="97"/>
      <c r="AC14" s="99">
        <v>92</v>
      </c>
      <c r="AD14" s="96"/>
      <c r="AE14" s="101">
        <f>IF(AC15="","",((AC14/AC15)*100))</f>
        <v>4.8268625393494222</v>
      </c>
      <c r="AF14" s="97"/>
      <c r="AG14" s="99">
        <v>92</v>
      </c>
      <c r="AH14" s="96"/>
      <c r="AI14" s="101">
        <f>IF(AG15="","",((AG14/AG15)*100))</f>
        <v>4.7010730710270821</v>
      </c>
      <c r="AJ14" s="97"/>
      <c r="AK14" s="99">
        <v>89</v>
      </c>
      <c r="AL14" s="96"/>
      <c r="AM14" s="101">
        <f>IF(AK15="","",((AK14/AK15)*100))</f>
        <v>4.543134252169474</v>
      </c>
      <c r="AN14" s="97"/>
      <c r="AO14" s="99">
        <v>98</v>
      </c>
      <c r="AP14" s="96"/>
      <c r="AQ14" s="101">
        <f>IF(AO15="","",((AO14/AO15)*100))</f>
        <v>5.6321839080459766</v>
      </c>
      <c r="AR14" s="97"/>
      <c r="AS14" s="99">
        <v>90</v>
      </c>
      <c r="AT14" s="96"/>
      <c r="AU14" s="101">
        <f>IF(AS15="","",((AS14/AS15)*100))</f>
        <v>4.5638945233265718</v>
      </c>
      <c r="AV14" s="97"/>
      <c r="AW14" s="99">
        <v>76</v>
      </c>
      <c r="AX14" s="96"/>
      <c r="AY14" s="101">
        <f>IF(AW15="","",((AW14/AW15)*100))</f>
        <v>4.0838259000537347</v>
      </c>
      <c r="AZ14" s="97"/>
      <c r="BA14" s="99">
        <v>90</v>
      </c>
      <c r="BB14" s="96"/>
      <c r="BC14" s="101">
        <f>IF(BA15="","",((BA14/BA15)*100))</f>
        <v>4.9916805324459235</v>
      </c>
      <c r="BD14" s="97"/>
      <c r="BE14" s="103">
        <f t="shared" si="0"/>
        <v>1016</v>
      </c>
      <c r="BF14" s="96"/>
      <c r="BG14" s="104">
        <f t="shared" ref="BG14" si="2">IFERROR((IF(BE15="","",BE14/BE15)),"")</f>
        <v>4.5877359342544929E-2</v>
      </c>
    </row>
    <row r="15" spans="1:59" s="105" customFormat="1" ht="38.25" customHeight="1" thickBot="1" x14ac:dyDescent="0.3">
      <c r="A15" s="106"/>
      <c r="B15" s="107"/>
      <c r="C15" s="108"/>
      <c r="D15" s="109" t="s">
        <v>24</v>
      </c>
      <c r="E15" s="110"/>
      <c r="F15" s="111"/>
      <c r="G15" s="109" t="s">
        <v>23</v>
      </c>
      <c r="H15" s="110"/>
      <c r="I15" s="112">
        <v>1703</v>
      </c>
      <c r="J15" s="113"/>
      <c r="K15" s="114"/>
      <c r="L15" s="115"/>
      <c r="M15" s="112">
        <v>1645</v>
      </c>
      <c r="N15" s="113"/>
      <c r="O15" s="114"/>
      <c r="P15" s="115"/>
      <c r="Q15" s="112">
        <v>1779</v>
      </c>
      <c r="R15" s="113"/>
      <c r="S15" s="114"/>
      <c r="T15" s="111"/>
      <c r="U15" s="112">
        <v>1800</v>
      </c>
      <c r="V15" s="110"/>
      <c r="W15" s="114"/>
      <c r="X15" s="111"/>
      <c r="Y15" s="112">
        <v>2021</v>
      </c>
      <c r="Z15" s="110"/>
      <c r="AA15" s="114"/>
      <c r="AB15" s="111"/>
      <c r="AC15" s="112">
        <v>1906</v>
      </c>
      <c r="AD15" s="110"/>
      <c r="AE15" s="114"/>
      <c r="AF15" s="111"/>
      <c r="AG15" s="112">
        <v>1957</v>
      </c>
      <c r="AH15" s="110"/>
      <c r="AI15" s="114"/>
      <c r="AJ15" s="111"/>
      <c r="AK15" s="112">
        <v>1959</v>
      </c>
      <c r="AL15" s="110"/>
      <c r="AM15" s="114"/>
      <c r="AN15" s="111"/>
      <c r="AO15" s="112">
        <v>1740</v>
      </c>
      <c r="AP15" s="110"/>
      <c r="AQ15" s="114"/>
      <c r="AR15" s="111"/>
      <c r="AS15" s="112">
        <v>1972</v>
      </c>
      <c r="AT15" s="110"/>
      <c r="AU15" s="114"/>
      <c r="AV15" s="111"/>
      <c r="AW15" s="112">
        <v>1861</v>
      </c>
      <c r="AX15" s="110"/>
      <c r="AY15" s="114"/>
      <c r="AZ15" s="111"/>
      <c r="BA15" s="112">
        <v>1803</v>
      </c>
      <c r="BB15" s="110"/>
      <c r="BC15" s="114"/>
      <c r="BD15" s="111"/>
      <c r="BE15" s="116">
        <f t="shared" si="0"/>
        <v>22146</v>
      </c>
      <c r="BF15" s="110"/>
      <c r="BG15" s="117"/>
    </row>
    <row r="16" spans="1:59" s="105" customFormat="1" ht="38.25" customHeight="1" x14ac:dyDescent="0.25">
      <c r="A16" s="118">
        <v>18</v>
      </c>
      <c r="B16" s="94" t="s">
        <v>22</v>
      </c>
      <c r="C16" s="95"/>
      <c r="D16" s="46" t="s">
        <v>21</v>
      </c>
      <c r="E16" s="96"/>
      <c r="F16" s="97"/>
      <c r="G16" s="98" t="s">
        <v>20</v>
      </c>
      <c r="H16" s="96"/>
      <c r="I16" s="99">
        <v>140</v>
      </c>
      <c r="J16" s="100"/>
      <c r="K16" s="101">
        <f>IF(I17="","",((I16/I17)*100))</f>
        <v>51.660516605166052</v>
      </c>
      <c r="L16" s="102"/>
      <c r="M16" s="99">
        <v>133</v>
      </c>
      <c r="N16" s="100"/>
      <c r="O16" s="101">
        <f>IF(M17="","",((M16/M17)*100))</f>
        <v>54.508196721311478</v>
      </c>
      <c r="P16" s="102"/>
      <c r="Q16" s="99">
        <v>164</v>
      </c>
      <c r="R16" s="100"/>
      <c r="S16" s="101">
        <f>IF(Q17="","",((Q16/Q17)*100))</f>
        <v>55.218855218855225</v>
      </c>
      <c r="T16" s="97"/>
      <c r="U16" s="99">
        <v>165</v>
      </c>
      <c r="V16" s="96">
        <v>240</v>
      </c>
      <c r="W16" s="101">
        <f>IF(U17="","",((U16/U17)*100))</f>
        <v>55.369127516778526</v>
      </c>
      <c r="X16" s="97"/>
      <c r="Y16" s="99">
        <v>178</v>
      </c>
      <c r="Z16" s="96"/>
      <c r="AA16" s="101">
        <f>IF(Y17="","",((Y16/Y17)*100))</f>
        <v>51.149425287356323</v>
      </c>
      <c r="AB16" s="97"/>
      <c r="AC16" s="99">
        <v>179</v>
      </c>
      <c r="AD16" s="96"/>
      <c r="AE16" s="101">
        <f>IF(AC17="","",((AC16/AC17)*100))</f>
        <v>55.07692307692308</v>
      </c>
      <c r="AF16" s="97"/>
      <c r="AG16" s="99">
        <v>184</v>
      </c>
      <c r="AH16" s="96"/>
      <c r="AI16" s="101">
        <f>IF(AG17="","",((AG16/AG17)*100))</f>
        <v>55.421686746987952</v>
      </c>
      <c r="AJ16" s="97"/>
      <c r="AK16" s="99">
        <v>179</v>
      </c>
      <c r="AL16" s="96"/>
      <c r="AM16" s="101">
        <f>IF(AK17="","",((AK16/AK17)*100))</f>
        <v>50.708215297450423</v>
      </c>
      <c r="AN16" s="97"/>
      <c r="AO16" s="99">
        <v>188</v>
      </c>
      <c r="AP16" s="96"/>
      <c r="AQ16" s="101">
        <f>IF(AO17="","",((AO16/AO17)*100))</f>
        <v>60.256410256410255</v>
      </c>
      <c r="AR16" s="97"/>
      <c r="AS16" s="99">
        <v>195</v>
      </c>
      <c r="AT16" s="96"/>
      <c r="AU16" s="101">
        <f>IF(AS17="","",((AS16/AS17)*100))</f>
        <v>54.621848739495796</v>
      </c>
      <c r="AV16" s="97"/>
      <c r="AW16" s="99">
        <v>169</v>
      </c>
      <c r="AX16" s="96"/>
      <c r="AY16" s="101">
        <f>IF(AW17="","",((AW16/AW17)*100))</f>
        <v>56.333333333333336</v>
      </c>
      <c r="AZ16" s="97"/>
      <c r="BA16" s="99">
        <v>167</v>
      </c>
      <c r="BB16" s="96"/>
      <c r="BC16" s="101">
        <f>IF(BA17="","",((BA16/BA17)*100))</f>
        <v>51.543209876543209</v>
      </c>
      <c r="BD16" s="97"/>
      <c r="BE16" s="103">
        <f t="shared" si="0"/>
        <v>2041</v>
      </c>
      <c r="BF16" s="96"/>
      <c r="BG16" s="104">
        <f t="shared" ref="BG16" si="3">IFERROR((IF(BE17="","",BE16/BE17)),"")</f>
        <v>0.54267482052645577</v>
      </c>
    </row>
    <row r="17" spans="1:59" s="105" customFormat="1" ht="38.25" customHeight="1" thickBot="1" x14ac:dyDescent="0.3">
      <c r="A17" s="106"/>
      <c r="B17" s="107"/>
      <c r="C17" s="108"/>
      <c r="D17" s="109" t="s">
        <v>19</v>
      </c>
      <c r="E17" s="110"/>
      <c r="F17" s="111"/>
      <c r="G17" s="109" t="s">
        <v>18</v>
      </c>
      <c r="H17" s="110"/>
      <c r="I17" s="112">
        <v>271</v>
      </c>
      <c r="J17" s="113"/>
      <c r="K17" s="114"/>
      <c r="L17" s="115"/>
      <c r="M17" s="112">
        <v>244</v>
      </c>
      <c r="N17" s="113"/>
      <c r="O17" s="114"/>
      <c r="P17" s="115"/>
      <c r="Q17" s="112">
        <v>297</v>
      </c>
      <c r="R17" s="113"/>
      <c r="S17" s="114"/>
      <c r="T17" s="111"/>
      <c r="U17" s="112">
        <v>298</v>
      </c>
      <c r="V17" s="110"/>
      <c r="W17" s="114"/>
      <c r="X17" s="111"/>
      <c r="Y17" s="112">
        <v>348</v>
      </c>
      <c r="Z17" s="110"/>
      <c r="AA17" s="114"/>
      <c r="AB17" s="111"/>
      <c r="AC17" s="112">
        <v>325</v>
      </c>
      <c r="AD17" s="110"/>
      <c r="AE17" s="114"/>
      <c r="AF17" s="111"/>
      <c r="AG17" s="112">
        <v>332</v>
      </c>
      <c r="AH17" s="110"/>
      <c r="AI17" s="114"/>
      <c r="AJ17" s="111"/>
      <c r="AK17" s="112">
        <v>353</v>
      </c>
      <c r="AL17" s="110"/>
      <c r="AM17" s="114"/>
      <c r="AN17" s="111"/>
      <c r="AO17" s="112">
        <v>312</v>
      </c>
      <c r="AP17" s="110"/>
      <c r="AQ17" s="114"/>
      <c r="AR17" s="111"/>
      <c r="AS17" s="112">
        <v>357</v>
      </c>
      <c r="AT17" s="110"/>
      <c r="AU17" s="114"/>
      <c r="AV17" s="111"/>
      <c r="AW17" s="112">
        <v>300</v>
      </c>
      <c r="AX17" s="110"/>
      <c r="AY17" s="114"/>
      <c r="AZ17" s="111"/>
      <c r="BA17" s="112">
        <v>324</v>
      </c>
      <c r="BB17" s="110"/>
      <c r="BC17" s="114"/>
      <c r="BD17" s="111"/>
      <c r="BE17" s="116">
        <f t="shared" si="0"/>
        <v>3761</v>
      </c>
      <c r="BF17" s="110"/>
      <c r="BG17" s="117"/>
    </row>
    <row r="18" spans="1:59" s="105" customFormat="1" ht="38.25" customHeight="1" x14ac:dyDescent="0.25">
      <c r="A18" s="93">
        <v>19</v>
      </c>
      <c r="B18" s="94" t="s">
        <v>17</v>
      </c>
      <c r="C18" s="95"/>
      <c r="D18" s="46" t="s">
        <v>16</v>
      </c>
      <c r="E18" s="96"/>
      <c r="F18" s="97"/>
      <c r="G18" s="98" t="s">
        <v>15</v>
      </c>
      <c r="H18" s="96"/>
      <c r="I18" s="99">
        <v>2</v>
      </c>
      <c r="J18" s="100"/>
      <c r="K18" s="101">
        <f>IF(I19="","",((I18/I19)*1000))</f>
        <v>7.4074074074074074</v>
      </c>
      <c r="L18" s="102"/>
      <c r="M18" s="99">
        <v>4</v>
      </c>
      <c r="N18" s="100"/>
      <c r="O18" s="101">
        <f>IF(M19="","",((M18/M19)*1000))</f>
        <v>16.393442622950822</v>
      </c>
      <c r="P18" s="102"/>
      <c r="Q18" s="99">
        <v>3</v>
      </c>
      <c r="R18" s="100"/>
      <c r="S18" s="101">
        <f>IF(Q19="","",((Q18/Q19)*1000))</f>
        <v>10.067114093959731</v>
      </c>
      <c r="T18" s="97"/>
      <c r="U18" s="99">
        <v>7</v>
      </c>
      <c r="V18" s="96"/>
      <c r="W18" s="101">
        <f>IF(U19="","",((U18/U19)*1000))</f>
        <v>23.411371237458191</v>
      </c>
      <c r="X18" s="97"/>
      <c r="Y18" s="99">
        <v>4</v>
      </c>
      <c r="Z18" s="96"/>
      <c r="AA18" s="101">
        <f>IF(Y19="","",((Y18/Y19)*1000))</f>
        <v>11.461318051575931</v>
      </c>
      <c r="AB18" s="97"/>
      <c r="AC18" s="99">
        <v>1</v>
      </c>
      <c r="AD18" s="96"/>
      <c r="AE18" s="101">
        <f>IF(AC19="","",((AC18/AC19)*1000))</f>
        <v>3.0581039755351682</v>
      </c>
      <c r="AF18" s="97"/>
      <c r="AG18" s="99">
        <v>3</v>
      </c>
      <c r="AH18" s="96"/>
      <c r="AI18" s="101">
        <f>IF(AG19="","",((AG18/AG19)*1000))</f>
        <v>9.1743119266055047</v>
      </c>
      <c r="AJ18" s="97"/>
      <c r="AK18" s="99">
        <v>5</v>
      </c>
      <c r="AL18" s="96"/>
      <c r="AM18" s="101">
        <f>IF(AK19="","",((AK18/AK19)*1000))</f>
        <v>14.285714285714285</v>
      </c>
      <c r="AN18" s="97"/>
      <c r="AO18" s="99">
        <v>8</v>
      </c>
      <c r="AP18" s="96"/>
      <c r="AQ18" s="101">
        <f>IF(AO19="","",((AO18/AO19)*1000))</f>
        <v>26.315789473684209</v>
      </c>
      <c r="AR18" s="97"/>
      <c r="AS18" s="99">
        <v>5</v>
      </c>
      <c r="AT18" s="96"/>
      <c r="AU18" s="101">
        <f>IF(AS19="","",((AS18/AS19)*1000))</f>
        <v>14.204545454545453</v>
      </c>
      <c r="AV18" s="97"/>
      <c r="AW18" s="99">
        <v>4</v>
      </c>
      <c r="AX18" s="96"/>
      <c r="AY18" s="101">
        <f>IF(AW19="","",((AW18/AW19)*1000))</f>
        <v>13.333333333333334</v>
      </c>
      <c r="AZ18" s="97"/>
      <c r="BA18" s="99">
        <v>1</v>
      </c>
      <c r="BB18" s="96"/>
      <c r="BC18" s="101">
        <f>IF(BA19="","",((BA18/BA19)*1000))</f>
        <v>3.0864197530864197</v>
      </c>
      <c r="BD18" s="97"/>
      <c r="BE18" s="103">
        <f t="shared" si="0"/>
        <v>47</v>
      </c>
      <c r="BF18" s="96"/>
      <c r="BG18" s="104">
        <f t="shared" ref="BG18" si="4">IFERROR((IF(BE19="","",BE18/BE19)),"")</f>
        <v>1.2553418803418804E-2</v>
      </c>
    </row>
    <row r="19" spans="1:59" s="105" customFormat="1" ht="38.25" customHeight="1" thickBot="1" x14ac:dyDescent="0.3">
      <c r="A19" s="106"/>
      <c r="B19" s="107"/>
      <c r="C19" s="108"/>
      <c r="D19" s="109" t="s">
        <v>14</v>
      </c>
      <c r="E19" s="110"/>
      <c r="F19" s="111"/>
      <c r="G19" s="109" t="s">
        <v>13</v>
      </c>
      <c r="H19" s="110"/>
      <c r="I19" s="112">
        <v>270</v>
      </c>
      <c r="J19" s="113"/>
      <c r="K19" s="114"/>
      <c r="L19" s="115"/>
      <c r="M19" s="112">
        <v>244</v>
      </c>
      <c r="N19" s="113"/>
      <c r="O19" s="114"/>
      <c r="P19" s="115"/>
      <c r="Q19" s="112">
        <v>298</v>
      </c>
      <c r="R19" s="113"/>
      <c r="S19" s="114"/>
      <c r="T19" s="111"/>
      <c r="U19" s="112">
        <v>299</v>
      </c>
      <c r="V19" s="110"/>
      <c r="W19" s="114"/>
      <c r="X19" s="111"/>
      <c r="Y19" s="112">
        <v>349</v>
      </c>
      <c r="Z19" s="110"/>
      <c r="AA19" s="114"/>
      <c r="AB19" s="111"/>
      <c r="AC19" s="112">
        <v>327</v>
      </c>
      <c r="AD19" s="110"/>
      <c r="AE19" s="114"/>
      <c r="AF19" s="111"/>
      <c r="AG19" s="112">
        <v>327</v>
      </c>
      <c r="AH19" s="110"/>
      <c r="AI19" s="114"/>
      <c r="AJ19" s="111"/>
      <c r="AK19" s="112">
        <v>350</v>
      </c>
      <c r="AL19" s="110"/>
      <c r="AM19" s="114"/>
      <c r="AN19" s="111"/>
      <c r="AO19" s="112">
        <v>304</v>
      </c>
      <c r="AP19" s="110"/>
      <c r="AQ19" s="114"/>
      <c r="AR19" s="111"/>
      <c r="AS19" s="112">
        <v>352</v>
      </c>
      <c r="AT19" s="110"/>
      <c r="AU19" s="114"/>
      <c r="AV19" s="111"/>
      <c r="AW19" s="112">
        <v>300</v>
      </c>
      <c r="AX19" s="110"/>
      <c r="AY19" s="114"/>
      <c r="AZ19" s="111"/>
      <c r="BA19" s="112">
        <v>324</v>
      </c>
      <c r="BB19" s="110"/>
      <c r="BC19" s="114"/>
      <c r="BD19" s="111"/>
      <c r="BE19" s="116">
        <f t="shared" si="0"/>
        <v>3744</v>
      </c>
      <c r="BF19" s="110"/>
      <c r="BG19" s="117"/>
    </row>
    <row r="20" spans="1:59" s="105" customFormat="1" ht="38.25" customHeight="1" x14ac:dyDescent="0.25">
      <c r="A20" s="118">
        <v>20</v>
      </c>
      <c r="B20" s="94" t="s">
        <v>12</v>
      </c>
      <c r="C20" s="95"/>
      <c r="D20" s="46" t="s">
        <v>11</v>
      </c>
      <c r="E20" s="96"/>
      <c r="F20" s="97"/>
      <c r="G20" s="98" t="s">
        <v>10</v>
      </c>
      <c r="H20" s="96"/>
      <c r="I20" s="99">
        <v>0</v>
      </c>
      <c r="J20" s="100"/>
      <c r="K20" s="101">
        <f>IF(I21="","",((I20/I21)*1000))</f>
        <v>0</v>
      </c>
      <c r="L20" s="102"/>
      <c r="M20" s="99">
        <v>1</v>
      </c>
      <c r="N20" s="100"/>
      <c r="O20" s="101">
        <f>IF(M21="","",((M20/M21)*1000))</f>
        <v>4.0983606557377055</v>
      </c>
      <c r="P20" s="102"/>
      <c r="Q20" s="99">
        <v>0</v>
      </c>
      <c r="R20" s="100"/>
      <c r="S20" s="101">
        <f>IF(Q21="","",((Q20/Q21)*1000))</f>
        <v>0</v>
      </c>
      <c r="T20" s="97"/>
      <c r="U20" s="99">
        <v>2</v>
      </c>
      <c r="V20" s="96"/>
      <c r="W20" s="101">
        <f>IF(U21="","",((U20/U21)*1000))</f>
        <v>6.6889632107023411</v>
      </c>
      <c r="X20" s="97"/>
      <c r="Y20" s="99">
        <v>2</v>
      </c>
      <c r="Z20" s="96"/>
      <c r="AA20" s="101">
        <f>IF(Y21="","",((Y20/Y21)*1000))</f>
        <v>5.7306590257879657</v>
      </c>
      <c r="AB20" s="97"/>
      <c r="AC20" s="99">
        <v>0</v>
      </c>
      <c r="AD20" s="96"/>
      <c r="AE20" s="101">
        <f>IF(AC21="","",((AC20/AC21)*1000))</f>
        <v>0</v>
      </c>
      <c r="AF20" s="97"/>
      <c r="AG20" s="99">
        <v>1</v>
      </c>
      <c r="AH20" s="96"/>
      <c r="AI20" s="101">
        <f>IF(AG21="","",((AG20/AG21)*1000))</f>
        <v>3.0581039755351682</v>
      </c>
      <c r="AJ20" s="97"/>
      <c r="AK20" s="99">
        <v>2</v>
      </c>
      <c r="AL20" s="96"/>
      <c r="AM20" s="101">
        <f>IF(AK21="","",((AK20/AK21)*1000))</f>
        <v>5.7142857142857144</v>
      </c>
      <c r="AN20" s="97"/>
      <c r="AO20" s="99">
        <v>0</v>
      </c>
      <c r="AP20" s="96"/>
      <c r="AQ20" s="101">
        <f>IF(AO21="","",((AO20/AO21)*1000))</f>
        <v>0</v>
      </c>
      <c r="AR20" s="97"/>
      <c r="AS20" s="99">
        <v>1</v>
      </c>
      <c r="AT20" s="96"/>
      <c r="AU20" s="101">
        <f>IF(AS21="","",((AS20/AS21)*1000))</f>
        <v>2.8409090909090908</v>
      </c>
      <c r="AV20" s="97"/>
      <c r="AW20" s="99">
        <v>0</v>
      </c>
      <c r="AX20" s="96"/>
      <c r="AY20" s="101">
        <f>IF(AW21="","",((AW20/AW21)*1000))</f>
        <v>0</v>
      </c>
      <c r="AZ20" s="97"/>
      <c r="BA20" s="99">
        <v>0</v>
      </c>
      <c r="BB20" s="96"/>
      <c r="BC20" s="101">
        <f>IF(BA21="","",((BA20/BA21)*1000))</f>
        <v>0</v>
      </c>
      <c r="BD20" s="97"/>
      <c r="BE20" s="103">
        <f t="shared" si="0"/>
        <v>9</v>
      </c>
      <c r="BF20" s="96"/>
      <c r="BG20" s="104">
        <f t="shared" ref="BG20" si="5">IFERROR((IF(BE21="","",BE20/BE21)),"")</f>
        <v>2.403846153846154E-3</v>
      </c>
    </row>
    <row r="21" spans="1:59" s="105" customFormat="1" ht="38.25" customHeight="1" thickBot="1" x14ac:dyDescent="0.3">
      <c r="A21" s="106"/>
      <c r="B21" s="107"/>
      <c r="C21" s="108"/>
      <c r="D21" s="109" t="s">
        <v>9</v>
      </c>
      <c r="E21" s="110"/>
      <c r="F21" s="111"/>
      <c r="G21" s="109" t="s">
        <v>4</v>
      </c>
      <c r="H21" s="110"/>
      <c r="I21" s="112">
        <v>270</v>
      </c>
      <c r="J21" s="113"/>
      <c r="K21" s="114"/>
      <c r="L21" s="115"/>
      <c r="M21" s="112">
        <v>244</v>
      </c>
      <c r="N21" s="113"/>
      <c r="O21" s="114"/>
      <c r="P21" s="115"/>
      <c r="Q21" s="112">
        <v>298</v>
      </c>
      <c r="R21" s="113"/>
      <c r="S21" s="114"/>
      <c r="T21" s="111"/>
      <c r="U21" s="112">
        <v>299</v>
      </c>
      <c r="V21" s="110"/>
      <c r="W21" s="114"/>
      <c r="X21" s="111"/>
      <c r="Y21" s="112">
        <v>349</v>
      </c>
      <c r="Z21" s="110"/>
      <c r="AA21" s="114"/>
      <c r="AB21" s="111"/>
      <c r="AC21" s="112">
        <v>327</v>
      </c>
      <c r="AD21" s="110"/>
      <c r="AE21" s="114"/>
      <c r="AF21" s="111"/>
      <c r="AG21" s="112">
        <v>327</v>
      </c>
      <c r="AH21" s="110"/>
      <c r="AI21" s="114"/>
      <c r="AJ21" s="111"/>
      <c r="AK21" s="112">
        <v>350</v>
      </c>
      <c r="AL21" s="110"/>
      <c r="AM21" s="114"/>
      <c r="AN21" s="111"/>
      <c r="AO21" s="112">
        <v>304</v>
      </c>
      <c r="AP21" s="110"/>
      <c r="AQ21" s="114"/>
      <c r="AR21" s="111"/>
      <c r="AS21" s="112">
        <v>352</v>
      </c>
      <c r="AT21" s="110"/>
      <c r="AU21" s="114"/>
      <c r="AV21" s="111"/>
      <c r="AW21" s="112">
        <v>300</v>
      </c>
      <c r="AX21" s="110"/>
      <c r="AY21" s="114"/>
      <c r="AZ21" s="111"/>
      <c r="BA21" s="112">
        <v>324</v>
      </c>
      <c r="BB21" s="110"/>
      <c r="BC21" s="114"/>
      <c r="BD21" s="111"/>
      <c r="BE21" s="116">
        <f t="shared" si="0"/>
        <v>3744</v>
      </c>
      <c r="BF21" s="110"/>
      <c r="BG21" s="117"/>
    </row>
    <row r="22" spans="1:59" s="105" customFormat="1" ht="38.25" customHeight="1" x14ac:dyDescent="0.25">
      <c r="A22" s="93">
        <v>21</v>
      </c>
      <c r="B22" s="94" t="s">
        <v>8</v>
      </c>
      <c r="C22" s="95"/>
      <c r="D22" s="46" t="s">
        <v>7</v>
      </c>
      <c r="E22" s="96"/>
      <c r="F22" s="97"/>
      <c r="G22" s="98" t="s">
        <v>6</v>
      </c>
      <c r="H22" s="96"/>
      <c r="I22" s="99">
        <v>0</v>
      </c>
      <c r="J22" s="100"/>
      <c r="K22" s="101">
        <f>IF(I23="","",((I22/I23)*1000))</f>
        <v>0</v>
      </c>
      <c r="L22" s="102"/>
      <c r="M22" s="99">
        <v>1</v>
      </c>
      <c r="N22" s="100"/>
      <c r="O22" s="101">
        <f>IF(M23="","",((M22/M23)*1000))</f>
        <v>4.0983606557377055</v>
      </c>
      <c r="P22" s="102"/>
      <c r="Q22" s="99">
        <v>0</v>
      </c>
      <c r="R22" s="100"/>
      <c r="S22" s="101">
        <f>IF(Q23="","",((Q22/Q23)*1000))</f>
        <v>0</v>
      </c>
      <c r="T22" s="97"/>
      <c r="U22" s="99">
        <v>1</v>
      </c>
      <c r="V22" s="96"/>
      <c r="W22" s="101">
        <f>IF(U23="","",((U22/U23)*1000))</f>
        <v>3.3444816053511706</v>
      </c>
      <c r="X22" s="97"/>
      <c r="Y22" s="99">
        <v>1</v>
      </c>
      <c r="Z22" s="96"/>
      <c r="AA22" s="101">
        <f>IF(Y23="","",((Y22/Y23)*1000))</f>
        <v>2.8653295128939829</v>
      </c>
      <c r="AB22" s="97"/>
      <c r="AC22" s="99">
        <v>0</v>
      </c>
      <c r="AD22" s="96"/>
      <c r="AE22" s="101">
        <f>IF(AC23="","",((AC22/AC23)*1000))</f>
        <v>0</v>
      </c>
      <c r="AF22" s="97"/>
      <c r="AG22" s="99">
        <v>0</v>
      </c>
      <c r="AH22" s="96"/>
      <c r="AI22" s="101">
        <f>IF(AG23="","",((AG22/AG23)*1000))</f>
        <v>0</v>
      </c>
      <c r="AJ22" s="97"/>
      <c r="AK22" s="99">
        <v>1</v>
      </c>
      <c r="AL22" s="96"/>
      <c r="AM22" s="101">
        <f>IF(AK23="","",((AK22/AK23)*1000))</f>
        <v>2.8571428571428572</v>
      </c>
      <c r="AN22" s="97"/>
      <c r="AO22" s="99">
        <v>1</v>
      </c>
      <c r="AP22" s="96"/>
      <c r="AQ22" s="101">
        <f>IF(AO23="","",((AO22/AO23)*1000))</f>
        <v>3.2894736842105261</v>
      </c>
      <c r="AR22" s="97"/>
      <c r="AS22" s="99">
        <v>2</v>
      </c>
      <c r="AT22" s="96"/>
      <c r="AU22" s="101">
        <f>IF(AS23="","",((AS22/AS23)*1000))</f>
        <v>5.6818181818181817</v>
      </c>
      <c r="AV22" s="97"/>
      <c r="AW22" s="99">
        <v>2</v>
      </c>
      <c r="AX22" s="96"/>
      <c r="AY22" s="101">
        <f>IF(AW23="","",((AW22/AW23)*1000))</f>
        <v>6.666666666666667</v>
      </c>
      <c r="AZ22" s="97"/>
      <c r="BA22" s="99">
        <v>0</v>
      </c>
      <c r="BB22" s="96"/>
      <c r="BC22" s="101">
        <f>IF(BA23="","",((BA22/BA23)*1000))</f>
        <v>0</v>
      </c>
      <c r="BD22" s="97"/>
      <c r="BE22" s="103">
        <f t="shared" si="0"/>
        <v>9</v>
      </c>
      <c r="BF22" s="96"/>
      <c r="BG22" s="104">
        <f t="shared" ref="BG22" si="6">IFERROR((IF(BE23="","",BE22/BE23)),"")</f>
        <v>2.403846153846154E-3</v>
      </c>
    </row>
    <row r="23" spans="1:59" s="105" customFormat="1" ht="38.25" customHeight="1" thickBot="1" x14ac:dyDescent="0.3">
      <c r="A23" s="106"/>
      <c r="B23" s="107"/>
      <c r="C23" s="108"/>
      <c r="D23" s="109" t="s">
        <v>5</v>
      </c>
      <c r="E23" s="110"/>
      <c r="F23" s="111"/>
      <c r="G23" s="109" t="s">
        <v>4</v>
      </c>
      <c r="H23" s="110"/>
      <c r="I23" s="112">
        <v>270</v>
      </c>
      <c r="J23" s="113"/>
      <c r="K23" s="114"/>
      <c r="L23" s="115"/>
      <c r="M23" s="112">
        <v>244</v>
      </c>
      <c r="N23" s="113"/>
      <c r="O23" s="114"/>
      <c r="P23" s="115"/>
      <c r="Q23" s="112">
        <v>298</v>
      </c>
      <c r="R23" s="113"/>
      <c r="S23" s="114"/>
      <c r="T23" s="111"/>
      <c r="U23" s="112">
        <v>299</v>
      </c>
      <c r="V23" s="110"/>
      <c r="W23" s="114"/>
      <c r="X23" s="111"/>
      <c r="Y23" s="112">
        <v>349</v>
      </c>
      <c r="Z23" s="110"/>
      <c r="AA23" s="114"/>
      <c r="AB23" s="111"/>
      <c r="AC23" s="112">
        <v>327</v>
      </c>
      <c r="AD23" s="110"/>
      <c r="AE23" s="114"/>
      <c r="AF23" s="111"/>
      <c r="AG23" s="112">
        <v>327</v>
      </c>
      <c r="AH23" s="110"/>
      <c r="AI23" s="114"/>
      <c r="AJ23" s="111"/>
      <c r="AK23" s="112">
        <v>350</v>
      </c>
      <c r="AL23" s="110"/>
      <c r="AM23" s="114"/>
      <c r="AN23" s="111"/>
      <c r="AO23" s="112">
        <v>304</v>
      </c>
      <c r="AP23" s="110"/>
      <c r="AQ23" s="114"/>
      <c r="AR23" s="111"/>
      <c r="AS23" s="112">
        <v>352</v>
      </c>
      <c r="AT23" s="110"/>
      <c r="AU23" s="114"/>
      <c r="AV23" s="111"/>
      <c r="AW23" s="112">
        <v>300</v>
      </c>
      <c r="AX23" s="110"/>
      <c r="AY23" s="114"/>
      <c r="AZ23" s="111"/>
      <c r="BA23" s="112">
        <v>324</v>
      </c>
      <c r="BB23" s="110"/>
      <c r="BC23" s="114"/>
      <c r="BD23" s="111"/>
      <c r="BE23" s="116">
        <f t="shared" si="0"/>
        <v>3744</v>
      </c>
      <c r="BF23" s="110"/>
      <c r="BG23" s="117"/>
    </row>
    <row r="24" spans="1:59" s="105" customFormat="1" ht="38.25" customHeight="1" x14ac:dyDescent="0.25">
      <c r="A24" s="118">
        <v>22</v>
      </c>
      <c r="B24" s="94" t="s">
        <v>3</v>
      </c>
      <c r="C24" s="95"/>
      <c r="D24" s="46" t="s">
        <v>1</v>
      </c>
      <c r="E24" s="96"/>
      <c r="F24" s="97"/>
      <c r="G24" s="98" t="s">
        <v>2</v>
      </c>
      <c r="H24" s="96"/>
      <c r="I24" s="99">
        <v>36</v>
      </c>
      <c r="J24" s="100"/>
      <c r="K24" s="101">
        <f>IF(I25="","",((I24/I25)*100))</f>
        <v>7.0866141732283463</v>
      </c>
      <c r="L24" s="102"/>
      <c r="M24" s="99">
        <v>36</v>
      </c>
      <c r="N24" s="100"/>
      <c r="O24" s="101">
        <f>IF(M25="","",((M24/M25)*100))</f>
        <v>7.0866141732283463</v>
      </c>
      <c r="P24" s="102"/>
      <c r="Q24" s="99">
        <v>35</v>
      </c>
      <c r="R24" s="100"/>
      <c r="S24" s="101">
        <f>IF(Q25="","",((Q24/Q25)*100))</f>
        <v>7.0000000000000009</v>
      </c>
      <c r="T24" s="97"/>
      <c r="U24" s="99">
        <v>29</v>
      </c>
      <c r="V24" s="96"/>
      <c r="W24" s="101">
        <f>IF(U25="","",((U24/U25)*100))</f>
        <v>5.4003724394785841</v>
      </c>
      <c r="X24" s="97"/>
      <c r="Y24" s="99">
        <v>38</v>
      </c>
      <c r="Z24" s="96"/>
      <c r="AA24" s="101">
        <f>IF(Y25="","",((Y24/Y25)*100))</f>
        <v>6.74955595026643</v>
      </c>
      <c r="AB24" s="97"/>
      <c r="AC24" s="99">
        <v>50</v>
      </c>
      <c r="AD24" s="96"/>
      <c r="AE24" s="101">
        <f>IF(AC25="","",((AC24/AC25)*100))</f>
        <v>9.0909090909090917</v>
      </c>
      <c r="AF24" s="97"/>
      <c r="AG24" s="99">
        <v>43</v>
      </c>
      <c r="AH24" s="96"/>
      <c r="AI24" s="101">
        <f>IF(AG25="","",((AG24/AG25)*100))</f>
        <v>7.3129251700680271</v>
      </c>
      <c r="AJ24" s="97"/>
      <c r="AK24" s="99">
        <v>36</v>
      </c>
      <c r="AL24" s="96"/>
      <c r="AM24" s="101">
        <f>IF(AK25="","",((AK24/AK25)*100))</f>
        <v>7.1713147410358573</v>
      </c>
      <c r="AN24" s="97"/>
      <c r="AO24" s="99">
        <v>29</v>
      </c>
      <c r="AP24" s="96"/>
      <c r="AQ24" s="101">
        <f>IF(AO25="","",((AO24/AO25)*100))</f>
        <v>5.9063136456211813</v>
      </c>
      <c r="AR24" s="97"/>
      <c r="AS24" s="99">
        <v>30</v>
      </c>
      <c r="AT24" s="96"/>
      <c r="AU24" s="101">
        <f>IF(AS25="","",((AS24/AS25)*100))</f>
        <v>5.5658627087198518</v>
      </c>
      <c r="AV24" s="97"/>
      <c r="AW24" s="99">
        <v>36</v>
      </c>
      <c r="AX24" s="96"/>
      <c r="AY24" s="101">
        <f>IF(AW25="","",((AW24/AW25)*100))</f>
        <v>6.3604240282685502</v>
      </c>
      <c r="AZ24" s="97"/>
      <c r="BA24" s="99">
        <v>9</v>
      </c>
      <c r="BB24" s="96"/>
      <c r="BC24" s="101">
        <f>IF(BA25="","",((BA24/BA25)*100))</f>
        <v>3.71900826446281</v>
      </c>
      <c r="BD24" s="97"/>
      <c r="BE24" s="103">
        <f t="shared" si="0"/>
        <v>407</v>
      </c>
      <c r="BF24" s="96"/>
      <c r="BG24" s="104">
        <f t="shared" ref="BG24" si="7">IFERROR((IF(BE25="","",BE24/BE25)),"")</f>
        <v>6.6787003610108309E-2</v>
      </c>
    </row>
    <row r="25" spans="1:59" s="105" customFormat="1" ht="38.25" customHeight="1" thickBot="1" x14ac:dyDescent="0.3">
      <c r="A25" s="106"/>
      <c r="B25" s="107"/>
      <c r="C25" s="108"/>
      <c r="D25" s="109" t="s">
        <v>1</v>
      </c>
      <c r="E25" s="110"/>
      <c r="F25" s="111"/>
      <c r="G25" s="109" t="s">
        <v>0</v>
      </c>
      <c r="H25" s="110"/>
      <c r="I25" s="112">
        <v>508</v>
      </c>
      <c r="J25" s="113"/>
      <c r="K25" s="114"/>
      <c r="L25" s="115"/>
      <c r="M25" s="112">
        <v>508</v>
      </c>
      <c r="N25" s="113"/>
      <c r="O25" s="114"/>
      <c r="P25" s="115"/>
      <c r="Q25" s="112">
        <v>500</v>
      </c>
      <c r="R25" s="113"/>
      <c r="S25" s="114"/>
      <c r="T25" s="111"/>
      <c r="U25" s="112">
        <v>537</v>
      </c>
      <c r="V25" s="110"/>
      <c r="W25" s="114"/>
      <c r="X25" s="111"/>
      <c r="Y25" s="112">
        <v>563</v>
      </c>
      <c r="Z25" s="110"/>
      <c r="AA25" s="114"/>
      <c r="AB25" s="111"/>
      <c r="AC25" s="112">
        <v>550</v>
      </c>
      <c r="AD25" s="110"/>
      <c r="AE25" s="114"/>
      <c r="AF25" s="111"/>
      <c r="AG25" s="112">
        <v>588</v>
      </c>
      <c r="AH25" s="110"/>
      <c r="AI25" s="114"/>
      <c r="AJ25" s="111"/>
      <c r="AK25" s="112">
        <v>502</v>
      </c>
      <c r="AL25" s="110"/>
      <c r="AM25" s="114"/>
      <c r="AN25" s="111"/>
      <c r="AO25" s="112">
        <v>491</v>
      </c>
      <c r="AP25" s="110"/>
      <c r="AQ25" s="114"/>
      <c r="AR25" s="111"/>
      <c r="AS25" s="112">
        <v>539</v>
      </c>
      <c r="AT25" s="110"/>
      <c r="AU25" s="114"/>
      <c r="AV25" s="111"/>
      <c r="AW25" s="112">
        <v>566</v>
      </c>
      <c r="AX25" s="110"/>
      <c r="AY25" s="114"/>
      <c r="AZ25" s="111"/>
      <c r="BA25" s="112">
        <v>242</v>
      </c>
      <c r="BB25" s="110"/>
      <c r="BC25" s="114"/>
      <c r="BD25" s="111"/>
      <c r="BE25" s="116">
        <f t="shared" si="0"/>
        <v>6094</v>
      </c>
      <c r="BF25" s="110"/>
      <c r="BG25" s="117"/>
    </row>
  </sheetData>
  <mergeCells count="111">
    <mergeCell ref="BG24:BG25"/>
    <mergeCell ref="BD10:BF11"/>
    <mergeCell ref="BG10:BG11"/>
    <mergeCell ref="BG12:BG13"/>
    <mergeCell ref="BC22:BC23"/>
    <mergeCell ref="BG14:BG15"/>
    <mergeCell ref="BG16:BG17"/>
    <mergeCell ref="BG18:BG19"/>
    <mergeCell ref="BG20:BG21"/>
    <mergeCell ref="BG22:BG23"/>
    <mergeCell ref="AQ22:AQ23"/>
    <mergeCell ref="AU12:AU13"/>
    <mergeCell ref="AY24:AY25"/>
    <mergeCell ref="BC12:BC13"/>
    <mergeCell ref="BC14:BC15"/>
    <mergeCell ref="BC16:BC17"/>
    <mergeCell ref="BC18:BC19"/>
    <mergeCell ref="BC20:BC21"/>
    <mergeCell ref="AY14:AY15"/>
    <mergeCell ref="AY16:AY17"/>
    <mergeCell ref="AY18:AY19"/>
    <mergeCell ref="AY20:AY21"/>
    <mergeCell ref="AY22:AY23"/>
    <mergeCell ref="BC24:BC25"/>
    <mergeCell ref="AM12:AM13"/>
    <mergeCell ref="AM14:AM15"/>
    <mergeCell ref="AM16:AM17"/>
    <mergeCell ref="AE18:AE19"/>
    <mergeCell ref="AE20:AE21"/>
    <mergeCell ref="AI12:AI13"/>
    <mergeCell ref="AE22:AE23"/>
    <mergeCell ref="AQ24:AQ25"/>
    <mergeCell ref="AY12:AY13"/>
    <mergeCell ref="AU20:AU21"/>
    <mergeCell ref="AU24:AU25"/>
    <mergeCell ref="AU22:AU23"/>
    <mergeCell ref="AM18:AM19"/>
    <mergeCell ref="AM20:AM21"/>
    <mergeCell ref="AM22:AM23"/>
    <mergeCell ref="AM24:AM25"/>
    <mergeCell ref="AQ12:AQ13"/>
    <mergeCell ref="AU14:AU15"/>
    <mergeCell ref="AU16:AU17"/>
    <mergeCell ref="AU18:AU19"/>
    <mergeCell ref="AQ14:AQ15"/>
    <mergeCell ref="AQ16:AQ17"/>
    <mergeCell ref="AQ18:AQ19"/>
    <mergeCell ref="AQ20:AQ21"/>
    <mergeCell ref="AA12:AA13"/>
    <mergeCell ref="W22:W23"/>
    <mergeCell ref="W24:W25"/>
    <mergeCell ref="AA20:AA21"/>
    <mergeCell ref="AA22:AA23"/>
    <mergeCell ref="AA24:AA25"/>
    <mergeCell ref="AA18:AA19"/>
    <mergeCell ref="AE24:AE25"/>
    <mergeCell ref="AI20:AI21"/>
    <mergeCell ref="AI22:AI23"/>
    <mergeCell ref="AI24:AI25"/>
    <mergeCell ref="AI18:AI19"/>
    <mergeCell ref="AA14:AA15"/>
    <mergeCell ref="AA16:AA17"/>
    <mergeCell ref="AE12:AE13"/>
    <mergeCell ref="AE14:AE15"/>
    <mergeCell ref="AE16:AE17"/>
    <mergeCell ref="AI14:AI15"/>
    <mergeCell ref="AI16:AI17"/>
    <mergeCell ref="K14:K15"/>
    <mergeCell ref="S14:S15"/>
    <mergeCell ref="S16:S17"/>
    <mergeCell ref="W12:W13"/>
    <mergeCell ref="W14:W15"/>
    <mergeCell ref="W16:W17"/>
    <mergeCell ref="O22:O23"/>
    <mergeCell ref="O24:O25"/>
    <mergeCell ref="S20:S21"/>
    <mergeCell ref="S22:S23"/>
    <mergeCell ref="S24:S25"/>
    <mergeCell ref="S18:S19"/>
    <mergeCell ref="O12:O13"/>
    <mergeCell ref="O14:O15"/>
    <mergeCell ref="O16:O17"/>
    <mergeCell ref="O18:O19"/>
    <mergeCell ref="O20:O21"/>
    <mergeCell ref="S12:S13"/>
    <mergeCell ref="W18:W19"/>
    <mergeCell ref="W20:W21"/>
    <mergeCell ref="F11:H11"/>
    <mergeCell ref="A12:A13"/>
    <mergeCell ref="J5:K5"/>
    <mergeCell ref="C7:F7"/>
    <mergeCell ref="C5:F5"/>
    <mergeCell ref="A24:A25"/>
    <mergeCell ref="B24:B25"/>
    <mergeCell ref="K24:K25"/>
    <mergeCell ref="A22:A23"/>
    <mergeCell ref="B22:B23"/>
    <mergeCell ref="K22:K23"/>
    <mergeCell ref="A16:A17"/>
    <mergeCell ref="B16:B17"/>
    <mergeCell ref="K16:K17"/>
    <mergeCell ref="A18:A19"/>
    <mergeCell ref="B18:B19"/>
    <mergeCell ref="K18:K19"/>
    <mergeCell ref="A20:A21"/>
    <mergeCell ref="B20:B21"/>
    <mergeCell ref="K20:K21"/>
    <mergeCell ref="B12:B13"/>
    <mergeCell ref="K12:K13"/>
    <mergeCell ref="A14:A15"/>
    <mergeCell ref="B14:B15"/>
  </mergeCells>
  <pageMargins left="0" right="0.70866141732283472" top="0.39370078740157483" bottom="0.39370078740157483" header="0.31496062992125984" footer="0"/>
  <pageSetup paperSize="9" scale="60" orientation="landscape" r:id="rId1"/>
  <rowBreaks count="1" manualBreakCount="1">
    <brk id="9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5"/>
  <sheetViews>
    <sheetView workbookViewId="0">
      <selection activeCell="A2" sqref="A2:BH25"/>
    </sheetView>
  </sheetViews>
  <sheetFormatPr baseColWidth="10" defaultRowHeight="15" x14ac:dyDescent="0.25"/>
  <sheetData>
    <row r="1" spans="1:60" ht="15.75" thickBot="1" x14ac:dyDescent="0.3"/>
    <row r="2" spans="1:60" ht="16.5" thickBot="1" x14ac:dyDescent="0.3">
      <c r="A2" s="25"/>
      <c r="B2" s="26" t="s">
        <v>83</v>
      </c>
      <c r="C2" s="40"/>
      <c r="D2" s="40"/>
      <c r="E2" s="40"/>
      <c r="F2" s="40"/>
      <c r="G2" s="40"/>
      <c r="H2" s="40"/>
      <c r="I2" s="41"/>
      <c r="J2" s="41"/>
      <c r="K2" s="41"/>
      <c r="L2" s="42"/>
      <c r="M2" s="41"/>
      <c r="N2" s="41"/>
      <c r="O2" s="41"/>
      <c r="P2" s="42"/>
      <c r="Q2" s="41"/>
      <c r="R2" s="41"/>
      <c r="S2" s="41"/>
      <c r="T2" s="42"/>
      <c r="U2" s="40"/>
      <c r="V2" s="41"/>
      <c r="W2" s="40"/>
      <c r="X2" s="42"/>
      <c r="Y2" s="40"/>
      <c r="Z2" s="41"/>
      <c r="AA2" s="40"/>
      <c r="AB2" s="42"/>
      <c r="AC2" s="40"/>
      <c r="AD2" s="41"/>
      <c r="AE2" s="40"/>
      <c r="AF2" s="42"/>
      <c r="AG2" s="40"/>
      <c r="AH2" s="41"/>
      <c r="AI2" s="40"/>
      <c r="AJ2" s="42"/>
      <c r="AK2" s="40"/>
      <c r="AL2" s="41"/>
      <c r="AM2" s="40"/>
      <c r="AN2" s="42"/>
      <c r="AO2" s="40"/>
      <c r="AP2" s="41"/>
      <c r="AQ2" s="40"/>
      <c r="AR2" s="42"/>
      <c r="AS2" s="40"/>
      <c r="AT2" s="41"/>
      <c r="AU2" s="40"/>
      <c r="AV2" s="42"/>
      <c r="AW2" s="40"/>
      <c r="AX2" s="41"/>
      <c r="AY2" s="40"/>
      <c r="AZ2" s="42"/>
      <c r="BA2" s="40"/>
      <c r="BB2" s="41"/>
      <c r="BC2" s="40"/>
      <c r="BD2" s="43"/>
      <c r="BE2" s="82" t="s">
        <v>101</v>
      </c>
      <c r="BF2" s="83"/>
      <c r="BG2" s="80"/>
      <c r="BH2" s="80" t="s">
        <v>32</v>
      </c>
    </row>
    <row r="3" spans="1:60" ht="45.75" thickBot="1" x14ac:dyDescent="0.3">
      <c r="A3" s="9" t="s">
        <v>36</v>
      </c>
      <c r="B3" s="10" t="s">
        <v>35</v>
      </c>
      <c r="C3" s="11" t="s">
        <v>34</v>
      </c>
      <c r="D3" s="10"/>
      <c r="E3" s="12"/>
      <c r="F3" s="90" t="s">
        <v>33</v>
      </c>
      <c r="G3" s="91"/>
      <c r="H3" s="92"/>
      <c r="I3" s="13"/>
      <c r="J3" s="14" t="s">
        <v>95</v>
      </c>
      <c r="K3" s="15"/>
      <c r="L3" s="16" t="s">
        <v>32</v>
      </c>
      <c r="M3" s="14"/>
      <c r="N3" s="17" t="s">
        <v>94</v>
      </c>
      <c r="O3" s="15"/>
      <c r="P3" s="16" t="s">
        <v>32</v>
      </c>
      <c r="Q3" s="14"/>
      <c r="R3" s="18" t="s">
        <v>93</v>
      </c>
      <c r="S3" s="15"/>
      <c r="T3" s="16" t="s">
        <v>32</v>
      </c>
      <c r="U3" s="14"/>
      <c r="V3" s="18" t="s">
        <v>92</v>
      </c>
      <c r="W3" s="15"/>
      <c r="X3" s="16" t="s">
        <v>32</v>
      </c>
      <c r="Y3" s="14"/>
      <c r="Z3" s="18" t="s">
        <v>91</v>
      </c>
      <c r="AA3" s="15"/>
      <c r="AB3" s="16" t="s">
        <v>32</v>
      </c>
      <c r="AC3" s="14"/>
      <c r="AD3" s="18" t="s">
        <v>90</v>
      </c>
      <c r="AE3" s="15"/>
      <c r="AF3" s="16" t="s">
        <v>32</v>
      </c>
      <c r="AG3" s="14"/>
      <c r="AH3" s="18" t="s">
        <v>89</v>
      </c>
      <c r="AI3" s="15"/>
      <c r="AJ3" s="16" t="s">
        <v>32</v>
      </c>
      <c r="AK3" s="14"/>
      <c r="AL3" s="18" t="s">
        <v>88</v>
      </c>
      <c r="AM3" s="15"/>
      <c r="AN3" s="16" t="s">
        <v>32</v>
      </c>
      <c r="AO3" s="14"/>
      <c r="AP3" s="18" t="s">
        <v>87</v>
      </c>
      <c r="AQ3" s="15"/>
      <c r="AR3" s="16" t="s">
        <v>32</v>
      </c>
      <c r="AS3" s="14"/>
      <c r="AT3" s="18" t="s">
        <v>86</v>
      </c>
      <c r="AU3" s="15"/>
      <c r="AV3" s="16" t="s">
        <v>32</v>
      </c>
      <c r="AW3" s="14"/>
      <c r="AX3" s="18" t="s">
        <v>85</v>
      </c>
      <c r="AY3" s="15"/>
      <c r="AZ3" s="16" t="s">
        <v>32</v>
      </c>
      <c r="BA3" s="14"/>
      <c r="BB3" s="18" t="s">
        <v>84</v>
      </c>
      <c r="BC3" s="15"/>
      <c r="BD3" s="16" t="s">
        <v>32</v>
      </c>
      <c r="BE3" s="84"/>
      <c r="BF3" s="85"/>
      <c r="BG3" s="81"/>
      <c r="BH3" s="81"/>
    </row>
    <row r="4" spans="1:60" ht="102" x14ac:dyDescent="0.25">
      <c r="A4" s="86">
        <v>5</v>
      </c>
      <c r="B4" s="88" t="s">
        <v>82</v>
      </c>
      <c r="C4" s="4"/>
      <c r="D4" s="27" t="s">
        <v>81</v>
      </c>
      <c r="E4" s="28"/>
      <c r="F4" s="2"/>
      <c r="G4" s="29" t="s">
        <v>80</v>
      </c>
      <c r="H4" s="28"/>
      <c r="I4" s="30"/>
      <c r="J4" s="44">
        <v>32732</v>
      </c>
      <c r="K4" s="31"/>
      <c r="L4" s="76">
        <f>IF(J5="","",J4/J5)</f>
        <v>1.3952853915341661</v>
      </c>
      <c r="M4" s="30"/>
      <c r="N4" s="44">
        <v>41920</v>
      </c>
      <c r="O4" s="31"/>
      <c r="P4" s="76">
        <f>IF(N5="","",N4/N5)</f>
        <v>1.7238968622774191</v>
      </c>
      <c r="Q4" s="30"/>
      <c r="R4" s="44">
        <v>119103</v>
      </c>
      <c r="S4" s="31"/>
      <c r="T4" s="76">
        <f>IF(R5="","",R4/R5)</f>
        <v>4.923849683740543</v>
      </c>
      <c r="U4" s="2"/>
      <c r="V4" s="44">
        <v>45696</v>
      </c>
      <c r="W4" s="28"/>
      <c r="X4" s="76">
        <f>IF(V5="","",V4/V5)</f>
        <v>1.7856975381008207</v>
      </c>
      <c r="Y4" s="2"/>
      <c r="Z4" s="44">
        <v>91514</v>
      </c>
      <c r="AA4" s="28"/>
      <c r="AB4" s="76">
        <f>IF(Z5="","",Z4/Z5)</f>
        <v>3.5038670648594841</v>
      </c>
      <c r="AC4" s="2"/>
      <c r="AD4" s="44">
        <v>45538</v>
      </c>
      <c r="AE4" s="28"/>
      <c r="AF4" s="76">
        <f>IF(AD5="","",AD4/AD5)</f>
        <v>1.8824356165516101</v>
      </c>
      <c r="AG4" s="2"/>
      <c r="AH4" s="44">
        <v>47770</v>
      </c>
      <c r="AI4" s="28"/>
      <c r="AJ4" s="76">
        <f>IF(AH5="","",AH4/AH5)</f>
        <v>1.89120709450097</v>
      </c>
      <c r="AK4" s="2"/>
      <c r="AL4" s="44">
        <v>49997</v>
      </c>
      <c r="AM4" s="28"/>
      <c r="AN4" s="76">
        <f>IF(AL5="","",AL4/AL5)</f>
        <v>1.9009543363370214</v>
      </c>
      <c r="AO4" s="2"/>
      <c r="AP4" s="44">
        <v>49746</v>
      </c>
      <c r="AQ4" s="28"/>
      <c r="AR4" s="76">
        <f>IF(AP5="","",AP4/AP5)</f>
        <v>1.845725734639359</v>
      </c>
      <c r="AS4" s="2"/>
      <c r="AT4" s="44">
        <v>51309</v>
      </c>
      <c r="AU4" s="28"/>
      <c r="AV4" s="76">
        <f>IF(AT5="","",AT4/AT5)</f>
        <v>1.9288372617570768</v>
      </c>
      <c r="AW4" s="2"/>
      <c r="AX4" s="44">
        <v>55035</v>
      </c>
      <c r="AY4" s="28">
        <v>26955</v>
      </c>
      <c r="AZ4" s="76">
        <f>IF(AX5="","",AX4/AX5)</f>
        <v>2.041736227045075</v>
      </c>
      <c r="BA4" s="2"/>
      <c r="BB4" s="44">
        <v>46125</v>
      </c>
      <c r="BC4" s="28"/>
      <c r="BD4" s="76">
        <f>IF(BB5="","",BB4/BB5)</f>
        <v>1.9811442315952237</v>
      </c>
      <c r="BE4" s="2"/>
      <c r="BF4" s="1">
        <f t="shared" ref="BF4:BF12" si="0">IF((J4+N4+R4+V4+Z4+AD4+AH4+AL4+AP4+AT4+AX4+BB4)&gt;0,(J4+N4+R4+V4+Z4+AD4+AH4+AL4+AP4+AT4+AX4+BB4),"")</f>
        <v>676485</v>
      </c>
      <c r="BG4" s="28"/>
      <c r="BH4" s="78">
        <f>IFERROR((IF(BF5="","",BF4/BF5)),"")</f>
        <v>2.2310480386789528</v>
      </c>
    </row>
    <row r="5" spans="1:60" ht="51.75" thickBot="1" x14ac:dyDescent="0.3">
      <c r="A5" s="87"/>
      <c r="B5" s="89"/>
      <c r="C5" s="5"/>
      <c r="D5" s="32" t="s">
        <v>79</v>
      </c>
      <c r="E5" s="33"/>
      <c r="F5" s="3"/>
      <c r="G5" s="32" t="s">
        <v>78</v>
      </c>
      <c r="H5" s="33"/>
      <c r="I5" s="34"/>
      <c r="J5" s="45">
        <v>23459</v>
      </c>
      <c r="K5" s="35"/>
      <c r="L5" s="77"/>
      <c r="M5" s="34"/>
      <c r="N5" s="45">
        <v>24317</v>
      </c>
      <c r="O5" s="35"/>
      <c r="P5" s="77"/>
      <c r="Q5" s="34"/>
      <c r="R5" s="45">
        <v>24189</v>
      </c>
      <c r="S5" s="35"/>
      <c r="T5" s="77"/>
      <c r="U5" s="3"/>
      <c r="V5" s="45">
        <v>25590</v>
      </c>
      <c r="W5" s="33"/>
      <c r="X5" s="77"/>
      <c r="Y5" s="3"/>
      <c r="Z5" s="45">
        <v>26118</v>
      </c>
      <c r="AA5" s="33"/>
      <c r="AB5" s="77"/>
      <c r="AC5" s="3"/>
      <c r="AD5" s="45">
        <v>24191</v>
      </c>
      <c r="AE5" s="33"/>
      <c r="AF5" s="77"/>
      <c r="AG5" s="3"/>
      <c r="AH5" s="45">
        <v>25259</v>
      </c>
      <c r="AI5" s="33"/>
      <c r="AJ5" s="77"/>
      <c r="AK5" s="3"/>
      <c r="AL5" s="45">
        <v>26301</v>
      </c>
      <c r="AM5" s="33"/>
      <c r="AN5" s="77"/>
      <c r="AO5" s="3"/>
      <c r="AP5" s="45">
        <v>26952</v>
      </c>
      <c r="AQ5" s="33"/>
      <c r="AR5" s="77"/>
      <c r="AS5" s="3"/>
      <c r="AT5" s="45">
        <v>26601</v>
      </c>
      <c r="AU5" s="33"/>
      <c r="AV5" s="77"/>
      <c r="AW5" s="3"/>
      <c r="AX5" s="45">
        <v>26955</v>
      </c>
      <c r="AY5" s="33"/>
      <c r="AZ5" s="77"/>
      <c r="BA5" s="3"/>
      <c r="BB5" s="45">
        <v>23282</v>
      </c>
      <c r="BC5" s="33"/>
      <c r="BD5" s="77"/>
      <c r="BE5" s="3"/>
      <c r="BF5" s="36">
        <f t="shared" si="0"/>
        <v>303214</v>
      </c>
      <c r="BG5" s="33"/>
      <c r="BH5" s="79"/>
    </row>
    <row r="6" spans="1:60" ht="76.5" x14ac:dyDescent="0.25">
      <c r="A6" s="86">
        <v>6</v>
      </c>
      <c r="B6" s="88" t="s">
        <v>77</v>
      </c>
      <c r="C6" s="4"/>
      <c r="D6" s="27" t="s">
        <v>71</v>
      </c>
      <c r="E6" s="28"/>
      <c r="F6" s="2"/>
      <c r="G6" s="29" t="s">
        <v>76</v>
      </c>
      <c r="H6" s="28"/>
      <c r="I6" s="30"/>
      <c r="J6" s="44">
        <v>15983</v>
      </c>
      <c r="K6" s="31"/>
      <c r="L6" s="76">
        <f>IF(J7="","",J6/J7)</f>
        <v>9.2870424171993022</v>
      </c>
      <c r="M6" s="30"/>
      <c r="N6" s="44">
        <v>15385</v>
      </c>
      <c r="O6" s="31"/>
      <c r="P6" s="76">
        <f>IF(N7="","",N6/N7)</f>
        <v>9.2291541691661667</v>
      </c>
      <c r="Q6" s="30"/>
      <c r="R6" s="44">
        <v>16162</v>
      </c>
      <c r="S6" s="31"/>
      <c r="T6" s="76">
        <f>IF(R7="","",R6/R7)</f>
        <v>8.9988864142538976</v>
      </c>
      <c r="U6" s="2"/>
      <c r="V6" s="44">
        <v>17629</v>
      </c>
      <c r="W6" s="28"/>
      <c r="X6" s="76">
        <f>IF(V7="","",V6/V7)</f>
        <v>9.6756311745334802</v>
      </c>
      <c r="Y6" s="2"/>
      <c r="Z6" s="44">
        <v>18767</v>
      </c>
      <c r="AA6" s="28"/>
      <c r="AB6" s="76">
        <f>IF(Z7="","",Z6/Z7)</f>
        <v>9.1725317693059623</v>
      </c>
      <c r="AC6" s="2"/>
      <c r="AD6" s="44">
        <v>16620</v>
      </c>
      <c r="AE6" s="28"/>
      <c r="AF6" s="76">
        <f>IF(AD7="","",AD6/AD7)</f>
        <v>8.6113989637305703</v>
      </c>
      <c r="AG6" s="2"/>
      <c r="AH6" s="44">
        <v>17387</v>
      </c>
      <c r="AI6" s="28"/>
      <c r="AJ6" s="76">
        <f>IF(AH7="","",AH6/AH7)</f>
        <v>8.7813131313131318</v>
      </c>
      <c r="AK6" s="2"/>
      <c r="AL6" s="44">
        <v>19497</v>
      </c>
      <c r="AM6" s="28"/>
      <c r="AN6" s="76">
        <f>IF(AL7="","",AL6/AL7)</f>
        <v>9.8221662468513848</v>
      </c>
      <c r="AO6" s="2"/>
      <c r="AP6" s="44">
        <v>18411</v>
      </c>
      <c r="AQ6" s="28"/>
      <c r="AR6" s="76">
        <f>IF(AP7="","",AP6/AP7)</f>
        <v>10.448921679909194</v>
      </c>
      <c r="AS6" s="2"/>
      <c r="AT6" s="44">
        <v>19711</v>
      </c>
      <c r="AU6" s="28"/>
      <c r="AV6" s="76">
        <f>IF(AT7="","",AT6/AT7)</f>
        <v>9.9199798691494721</v>
      </c>
      <c r="AW6" s="2"/>
      <c r="AX6" s="44">
        <v>17662</v>
      </c>
      <c r="AY6" s="28"/>
      <c r="AZ6" s="76">
        <f>IF(AX7="","",AX6/AX7)</f>
        <v>9.3499205929062992</v>
      </c>
      <c r="BA6" s="2"/>
      <c r="BB6" s="44">
        <v>17880</v>
      </c>
      <c r="BC6" s="28"/>
      <c r="BD6" s="76">
        <f>IF(BB7="","",BB6/BB7)</f>
        <v>9.7651556526488257</v>
      </c>
      <c r="BE6" s="2"/>
      <c r="BF6" s="1">
        <f t="shared" si="0"/>
        <v>211094</v>
      </c>
      <c r="BG6" s="28"/>
      <c r="BH6" s="78">
        <f>IFERROR((IF(BF7="","",BF6/BF7)),"")</f>
        <v>9.4171127765881515</v>
      </c>
    </row>
    <row r="7" spans="1:60" ht="77.25" thickBot="1" x14ac:dyDescent="0.3">
      <c r="A7" s="87"/>
      <c r="B7" s="89"/>
      <c r="C7" s="5"/>
      <c r="D7" s="32" t="s">
        <v>75</v>
      </c>
      <c r="E7" s="33"/>
      <c r="F7" s="3"/>
      <c r="G7" s="32" t="s">
        <v>74</v>
      </c>
      <c r="H7" s="33"/>
      <c r="I7" s="34"/>
      <c r="J7" s="45">
        <v>1721</v>
      </c>
      <c r="K7" s="35"/>
      <c r="L7" s="77"/>
      <c r="M7" s="34"/>
      <c r="N7" s="45">
        <v>1667</v>
      </c>
      <c r="O7" s="35"/>
      <c r="P7" s="77"/>
      <c r="Q7" s="34"/>
      <c r="R7" s="45">
        <v>1796</v>
      </c>
      <c r="S7" s="35"/>
      <c r="T7" s="77"/>
      <c r="U7" s="3"/>
      <c r="V7" s="45">
        <v>1822</v>
      </c>
      <c r="W7" s="33"/>
      <c r="X7" s="77"/>
      <c r="Y7" s="3"/>
      <c r="Z7" s="45">
        <v>2046</v>
      </c>
      <c r="AA7" s="33"/>
      <c r="AB7" s="77"/>
      <c r="AC7" s="3"/>
      <c r="AD7" s="45">
        <v>1930</v>
      </c>
      <c r="AE7" s="33"/>
      <c r="AF7" s="77"/>
      <c r="AG7" s="3"/>
      <c r="AH7" s="45">
        <v>1980</v>
      </c>
      <c r="AI7" s="33"/>
      <c r="AJ7" s="77"/>
      <c r="AK7" s="3"/>
      <c r="AL7" s="45">
        <v>1985</v>
      </c>
      <c r="AM7" s="33"/>
      <c r="AN7" s="77"/>
      <c r="AO7" s="3"/>
      <c r="AP7" s="45">
        <v>1762</v>
      </c>
      <c r="AQ7" s="33"/>
      <c r="AR7" s="77"/>
      <c r="AS7" s="3"/>
      <c r="AT7" s="45">
        <v>1987</v>
      </c>
      <c r="AU7" s="33"/>
      <c r="AV7" s="77"/>
      <c r="AW7" s="3"/>
      <c r="AX7" s="45">
        <v>1889</v>
      </c>
      <c r="AY7" s="33"/>
      <c r="AZ7" s="77"/>
      <c r="BA7" s="3"/>
      <c r="BB7" s="45">
        <v>1831</v>
      </c>
      <c r="BC7" s="33"/>
      <c r="BD7" s="77"/>
      <c r="BE7" s="3"/>
      <c r="BF7" s="36">
        <f t="shared" si="0"/>
        <v>22416</v>
      </c>
      <c r="BG7" s="33"/>
      <c r="BH7" s="79"/>
    </row>
    <row r="8" spans="1:60" ht="76.5" x14ac:dyDescent="0.25">
      <c r="A8" s="86">
        <v>7</v>
      </c>
      <c r="B8" s="88" t="s">
        <v>73</v>
      </c>
      <c r="C8" s="4"/>
      <c r="D8" s="27" t="s">
        <v>71</v>
      </c>
      <c r="E8" s="28"/>
      <c r="F8" s="2"/>
      <c r="G8" s="29" t="s">
        <v>72</v>
      </c>
      <c r="H8" s="28"/>
      <c r="I8" s="30"/>
      <c r="J8" s="44">
        <v>1513</v>
      </c>
      <c r="K8" s="31"/>
      <c r="L8" s="76">
        <v>0.88</v>
      </c>
      <c r="M8" s="30"/>
      <c r="N8" s="44" t="s">
        <v>103</v>
      </c>
      <c r="O8" s="31"/>
      <c r="P8" s="76">
        <v>1.46</v>
      </c>
      <c r="Q8" s="30"/>
      <c r="R8" s="44">
        <v>2268</v>
      </c>
      <c r="S8" s="31"/>
      <c r="T8" s="76">
        <v>1.26</v>
      </c>
      <c r="U8" s="2"/>
      <c r="V8" s="44">
        <v>993</v>
      </c>
      <c r="W8" s="28"/>
      <c r="X8" s="76">
        <v>0.55000000000000004</v>
      </c>
      <c r="Y8" s="2"/>
      <c r="Z8" s="44">
        <v>1655</v>
      </c>
      <c r="AA8" s="28"/>
      <c r="AB8" s="76">
        <v>0.81</v>
      </c>
      <c r="AC8" s="2"/>
      <c r="AD8" s="44">
        <v>979</v>
      </c>
      <c r="AE8" s="28"/>
      <c r="AF8" s="76">
        <v>0.51</v>
      </c>
      <c r="AG8" s="2"/>
      <c r="AH8" s="44">
        <v>1479</v>
      </c>
      <c r="AI8" s="28"/>
      <c r="AJ8" s="76">
        <v>0.75</v>
      </c>
      <c r="AK8" s="2"/>
      <c r="AL8" s="44">
        <v>1604</v>
      </c>
      <c r="AM8" s="28"/>
      <c r="AN8" s="76">
        <v>0.81</v>
      </c>
      <c r="AO8" s="2"/>
      <c r="AP8" s="44">
        <v>1329</v>
      </c>
      <c r="AQ8" s="28"/>
      <c r="AR8" s="76">
        <v>0.84</v>
      </c>
      <c r="AS8" s="2"/>
      <c r="AT8" s="44">
        <v>1772</v>
      </c>
      <c r="AU8" s="28"/>
      <c r="AV8" s="76">
        <v>0.89</v>
      </c>
      <c r="AW8" s="2"/>
      <c r="AX8" s="44">
        <v>958</v>
      </c>
      <c r="AY8" s="28"/>
      <c r="AZ8" s="76">
        <v>0.51</v>
      </c>
      <c r="BA8" s="2"/>
      <c r="BB8" s="44">
        <v>19809</v>
      </c>
      <c r="BC8" s="28"/>
      <c r="BD8" s="76">
        <v>1.04</v>
      </c>
      <c r="BE8" s="2"/>
      <c r="BF8" s="1" t="e">
        <f t="shared" si="0"/>
        <v>#VALUE!</v>
      </c>
      <c r="BG8" s="28"/>
      <c r="BH8" s="78" t="str">
        <f>IFERROR((IF(BF9="","",BF8/BF9)),"")</f>
        <v/>
      </c>
    </row>
    <row r="9" spans="1:60" ht="77.25" thickBot="1" x14ac:dyDescent="0.3">
      <c r="A9" s="87"/>
      <c r="B9" s="89"/>
      <c r="C9" s="5"/>
      <c r="D9" s="32" t="s">
        <v>71</v>
      </c>
      <c r="E9" s="33"/>
      <c r="F9" s="3"/>
      <c r="G9" s="32" t="s">
        <v>70</v>
      </c>
      <c r="H9" s="33"/>
      <c r="I9" s="34"/>
      <c r="J9" s="45">
        <v>1721</v>
      </c>
      <c r="K9" s="35"/>
      <c r="L9" s="77"/>
      <c r="M9" s="34"/>
      <c r="N9" s="45">
        <v>1667</v>
      </c>
      <c r="O9" s="35"/>
      <c r="P9" s="77"/>
      <c r="Q9" s="34"/>
      <c r="R9" s="45">
        <v>1796</v>
      </c>
      <c r="S9" s="35"/>
      <c r="T9" s="77"/>
      <c r="U9" s="3"/>
      <c r="V9" s="45">
        <v>1822</v>
      </c>
      <c r="W9" s="33"/>
      <c r="X9" s="77"/>
      <c r="Y9" s="3"/>
      <c r="Z9" s="45">
        <v>2046</v>
      </c>
      <c r="AA9" s="33"/>
      <c r="AB9" s="77"/>
      <c r="AC9" s="3"/>
      <c r="AD9" s="45">
        <v>1930</v>
      </c>
      <c r="AE9" s="33"/>
      <c r="AF9" s="77"/>
      <c r="AG9" s="3"/>
      <c r="AH9" s="45">
        <v>1980</v>
      </c>
      <c r="AI9" s="33"/>
      <c r="AJ9" s="77"/>
      <c r="AK9" s="3"/>
      <c r="AL9" s="45">
        <v>1985</v>
      </c>
      <c r="AM9" s="33"/>
      <c r="AN9" s="77"/>
      <c r="AO9" s="3"/>
      <c r="AP9" s="45">
        <v>1762</v>
      </c>
      <c r="AQ9" s="33"/>
      <c r="AR9" s="77"/>
      <c r="AS9" s="3"/>
      <c r="AT9" s="45">
        <v>1987</v>
      </c>
      <c r="AU9" s="33"/>
      <c r="AV9" s="77"/>
      <c r="AW9" s="3"/>
      <c r="AX9" s="45">
        <v>1889</v>
      </c>
      <c r="AY9" s="33"/>
      <c r="AZ9" s="77"/>
      <c r="BA9" s="3"/>
      <c r="BB9" s="45">
        <v>17903</v>
      </c>
      <c r="BC9" s="33"/>
      <c r="BD9" s="77"/>
      <c r="BE9" s="3"/>
      <c r="BF9" s="36">
        <f t="shared" si="0"/>
        <v>38488</v>
      </c>
      <c r="BG9" s="33"/>
      <c r="BH9" s="79"/>
    </row>
    <row r="10" spans="1:60" ht="63.75" x14ac:dyDescent="0.25">
      <c r="A10" s="86">
        <v>8</v>
      </c>
      <c r="B10" s="88" t="s">
        <v>69</v>
      </c>
      <c r="C10" s="4"/>
      <c r="D10" s="27" t="s">
        <v>67</v>
      </c>
      <c r="E10" s="28"/>
      <c r="F10" s="2"/>
      <c r="G10" s="29" t="s">
        <v>68</v>
      </c>
      <c r="H10" s="28"/>
      <c r="I10" s="30"/>
      <c r="J10" s="44">
        <v>18389</v>
      </c>
      <c r="K10" s="31"/>
      <c r="L10" s="76">
        <f>IF(J11="","",((J10/J11)*100))</f>
        <v>92.397748969952758</v>
      </c>
      <c r="M10" s="30"/>
      <c r="N10" s="44">
        <v>15505</v>
      </c>
      <c r="O10" s="31"/>
      <c r="P10" s="76">
        <f>IF(N11="","",((N10/N11)*100))</f>
        <v>86.388455538221535</v>
      </c>
      <c r="Q10" s="30"/>
      <c r="R10" s="44">
        <v>17448</v>
      </c>
      <c r="S10" s="31"/>
      <c r="T10" s="76">
        <f>IF(R11="","",((R10/R11)*100))</f>
        <v>88.496652465003052</v>
      </c>
      <c r="U10" s="2"/>
      <c r="V10" s="44">
        <v>18447</v>
      </c>
      <c r="W10" s="28"/>
      <c r="X10" s="76">
        <f>IF(V11="","",((V10/V11)*100))</f>
        <v>94.891975308641975</v>
      </c>
      <c r="Y10" s="2"/>
      <c r="Z10" s="44">
        <v>18185</v>
      </c>
      <c r="AA10" s="28"/>
      <c r="AB10" s="76">
        <f>IF(Z11="","",((Z10/Z11)*100))</f>
        <v>91.658266129032256</v>
      </c>
      <c r="AC10" s="2"/>
      <c r="AD10" s="44">
        <v>18251</v>
      </c>
      <c r="AE10" s="28"/>
      <c r="AF10" s="76">
        <f>IF(AD11="","",((AD10/AD11)*100))</f>
        <v>94.908996359854399</v>
      </c>
      <c r="AG10" s="2"/>
      <c r="AH10" s="44">
        <v>18423</v>
      </c>
      <c r="AI10" s="28"/>
      <c r="AJ10" s="76">
        <f>IF(AH11="","",((AH10/AH11)*100))</f>
        <v>92.568586071751582</v>
      </c>
      <c r="AK10" s="2"/>
      <c r="AL10" s="44">
        <v>18143</v>
      </c>
      <c r="AM10" s="28"/>
      <c r="AN10" s="76">
        <f>IF(AL11="","",((AL10/AL11)*100))</f>
        <v>91.877247176786341</v>
      </c>
      <c r="AO10" s="2"/>
      <c r="AP10" s="44">
        <v>17811</v>
      </c>
      <c r="AQ10" s="28"/>
      <c r="AR10" s="76">
        <f>IF(AP11="","",((AP10/AP11)*100))</f>
        <v>93.056426332288396</v>
      </c>
      <c r="AS10" s="2"/>
      <c r="AT10" s="44">
        <v>18006</v>
      </c>
      <c r="AU10" s="28"/>
      <c r="AV10" s="76">
        <f>IF(AT11="","",((AT10/AT11)*100))</f>
        <v>91.040550106178586</v>
      </c>
      <c r="AW10" s="2"/>
      <c r="AX10" s="44">
        <v>18212</v>
      </c>
      <c r="AY10" s="28"/>
      <c r="AZ10" s="76">
        <f>IF(AX11="","",((AX10/AX11)*100))</f>
        <v>95.002608242044857</v>
      </c>
      <c r="BA10" s="2"/>
      <c r="BB10" s="44">
        <v>17903</v>
      </c>
      <c r="BC10" s="28"/>
      <c r="BD10" s="76">
        <f>IF(BB11="","",((BB10/BB11)*100))</f>
        <v>90.378110959664809</v>
      </c>
      <c r="BE10" s="2"/>
      <c r="BF10" s="1">
        <f t="shared" si="0"/>
        <v>214723</v>
      </c>
      <c r="BG10" s="28"/>
      <c r="BH10" s="78">
        <f>IFERROR((IF(BF11="","",BF10/BF11)),"")</f>
        <v>0.91910436517108829</v>
      </c>
    </row>
    <row r="11" spans="1:60" ht="64.5" thickBot="1" x14ac:dyDescent="0.3">
      <c r="A11" s="87"/>
      <c r="B11" s="89"/>
      <c r="C11" s="5"/>
      <c r="D11" s="32" t="s">
        <v>67</v>
      </c>
      <c r="E11" s="33"/>
      <c r="F11" s="3"/>
      <c r="G11" s="32" t="s">
        <v>66</v>
      </c>
      <c r="H11" s="33"/>
      <c r="I11" s="34"/>
      <c r="J11" s="45">
        <v>19902</v>
      </c>
      <c r="K11" s="35"/>
      <c r="L11" s="77"/>
      <c r="M11" s="34"/>
      <c r="N11" s="45">
        <v>17948</v>
      </c>
      <c r="O11" s="35"/>
      <c r="P11" s="77"/>
      <c r="Q11" s="34"/>
      <c r="R11" s="45">
        <v>19716</v>
      </c>
      <c r="S11" s="35"/>
      <c r="T11" s="77"/>
      <c r="U11" s="3"/>
      <c r="V11" s="45">
        <v>19440</v>
      </c>
      <c r="W11" s="33"/>
      <c r="X11" s="77"/>
      <c r="Y11" s="3"/>
      <c r="Z11" s="45">
        <v>19840</v>
      </c>
      <c r="AA11" s="33"/>
      <c r="AB11" s="77"/>
      <c r="AC11" s="3"/>
      <c r="AD11" s="45">
        <v>19230</v>
      </c>
      <c r="AE11" s="33"/>
      <c r="AF11" s="77"/>
      <c r="AG11" s="3"/>
      <c r="AH11" s="45">
        <v>19902</v>
      </c>
      <c r="AI11" s="33"/>
      <c r="AJ11" s="77"/>
      <c r="AK11" s="3"/>
      <c r="AL11" s="45">
        <v>19747</v>
      </c>
      <c r="AM11" s="33"/>
      <c r="AN11" s="77"/>
      <c r="AO11" s="3"/>
      <c r="AP11" s="45">
        <v>19140</v>
      </c>
      <c r="AQ11" s="33"/>
      <c r="AR11" s="77"/>
      <c r="AS11" s="3"/>
      <c r="AT11" s="45">
        <v>19778</v>
      </c>
      <c r="AU11" s="33"/>
      <c r="AV11" s="77"/>
      <c r="AW11" s="3"/>
      <c r="AX11" s="45">
        <v>19170</v>
      </c>
      <c r="AY11" s="33"/>
      <c r="AZ11" s="77"/>
      <c r="BA11" s="3"/>
      <c r="BB11" s="45">
        <v>19809</v>
      </c>
      <c r="BC11" s="33"/>
      <c r="BD11" s="77"/>
      <c r="BE11" s="3"/>
      <c r="BF11" s="36">
        <f t="shared" si="0"/>
        <v>233622</v>
      </c>
      <c r="BG11" s="33"/>
      <c r="BH11" s="79"/>
    </row>
    <row r="12" spans="1:60" ht="89.25" x14ac:dyDescent="0.25">
      <c r="A12" s="86">
        <v>9</v>
      </c>
      <c r="B12" s="88" t="s">
        <v>65</v>
      </c>
      <c r="C12" s="4"/>
      <c r="D12" s="27" t="s">
        <v>64</v>
      </c>
      <c r="E12" s="28"/>
      <c r="F12" s="2"/>
      <c r="G12" s="29" t="s">
        <v>23</v>
      </c>
      <c r="H12" s="28"/>
      <c r="I12" s="30"/>
      <c r="J12" s="44">
        <v>1721</v>
      </c>
      <c r="K12" s="31"/>
      <c r="L12" s="76">
        <f>J12/J13</f>
        <v>2.6806853582554515</v>
      </c>
      <c r="M12" s="30"/>
      <c r="N12" s="44">
        <v>1667</v>
      </c>
      <c r="O12" s="31"/>
      <c r="P12" s="76">
        <f>IF(N13="","",N12/N13)</f>
        <v>2.6006240249609984</v>
      </c>
      <c r="Q12" s="30"/>
      <c r="R12" s="44">
        <v>1796</v>
      </c>
      <c r="S12" s="31"/>
      <c r="T12" s="76">
        <f>IF(R13="","",R12/R13)</f>
        <v>2.8417721518987342</v>
      </c>
      <c r="U12" s="2"/>
      <c r="V12" s="44">
        <v>1822</v>
      </c>
      <c r="W12" s="28"/>
      <c r="X12" s="76">
        <f>IF(V13="","",V12/V13)</f>
        <v>2.8117283950617282</v>
      </c>
      <c r="Y12" s="2"/>
      <c r="Z12" s="44">
        <v>2046</v>
      </c>
      <c r="AA12" s="28"/>
      <c r="AB12" s="76">
        <f>IF(Z13="","",Z12/Z13)</f>
        <v>3.1968749999999999</v>
      </c>
      <c r="AC12" s="2"/>
      <c r="AD12" s="44">
        <v>1930</v>
      </c>
      <c r="AE12" s="28"/>
      <c r="AF12" s="76">
        <f>IF(AD13="","",AD12/AD13)</f>
        <v>3.0109204368174729</v>
      </c>
      <c r="AG12" s="2"/>
      <c r="AH12" s="44">
        <v>1980</v>
      </c>
      <c r="AI12" s="28"/>
      <c r="AJ12" s="76">
        <f>IF(AH13="","",AH12/AH13)</f>
        <v>3.0841121495327104</v>
      </c>
      <c r="AK12" s="2"/>
      <c r="AL12" s="44">
        <v>1985</v>
      </c>
      <c r="AM12" s="28"/>
      <c r="AN12" s="76">
        <f>IF(AL13="","",AL12/AL13)</f>
        <v>3.1161695447409734</v>
      </c>
      <c r="AO12" s="2"/>
      <c r="AP12" s="44">
        <v>1762</v>
      </c>
      <c r="AQ12" s="28"/>
      <c r="AR12" s="76">
        <f>IF(AP13="","",AP12/AP13)</f>
        <v>2.761755485893417</v>
      </c>
      <c r="AS12" s="2"/>
      <c r="AT12" s="44">
        <v>1987</v>
      </c>
      <c r="AU12" s="28"/>
      <c r="AV12" s="76">
        <f>IF(AT13="","",AT12/AT13)</f>
        <v>3.0758513931888545</v>
      </c>
      <c r="AW12" s="2"/>
      <c r="AX12" s="44">
        <v>1889</v>
      </c>
      <c r="AY12" s="28"/>
      <c r="AZ12" s="76">
        <f>IF(AX13="","",AX12/AX13)</f>
        <v>2.9561815336463222</v>
      </c>
      <c r="BA12" s="2"/>
      <c r="BB12" s="44">
        <v>1831</v>
      </c>
      <c r="BC12" s="28"/>
      <c r="BD12" s="76">
        <f>IF(BB13="","",BB12/BB13)</f>
        <v>2.8654147104851329</v>
      </c>
      <c r="BE12" s="2"/>
      <c r="BF12" s="1">
        <f t="shared" si="0"/>
        <v>22416</v>
      </c>
      <c r="BG12" s="28"/>
      <c r="BH12" s="78">
        <f>IFERROR((IF(BF13="","",BF12/BF13)),"")</f>
        <v>35.024999999999999</v>
      </c>
    </row>
    <row r="13" spans="1:60" ht="102.75" thickBot="1" x14ac:dyDescent="0.3">
      <c r="A13" s="87"/>
      <c r="B13" s="89"/>
      <c r="C13" s="5"/>
      <c r="D13" s="32" t="s">
        <v>63</v>
      </c>
      <c r="E13" s="33"/>
      <c r="F13" s="3"/>
      <c r="G13" s="32" t="s">
        <v>62</v>
      </c>
      <c r="H13" s="33"/>
      <c r="I13" s="34"/>
      <c r="J13" s="45">
        <v>642</v>
      </c>
      <c r="K13" s="35"/>
      <c r="L13" s="77"/>
      <c r="M13" s="34"/>
      <c r="N13" s="45">
        <v>641</v>
      </c>
      <c r="O13" s="35"/>
      <c r="P13" s="77"/>
      <c r="Q13" s="34"/>
      <c r="R13" s="45">
        <v>632</v>
      </c>
      <c r="S13" s="35"/>
      <c r="T13" s="77"/>
      <c r="U13" s="3"/>
      <c r="V13" s="45">
        <v>648</v>
      </c>
      <c r="W13" s="33"/>
      <c r="X13" s="77"/>
      <c r="Y13" s="3"/>
      <c r="Z13" s="45">
        <v>640</v>
      </c>
      <c r="AA13" s="33"/>
      <c r="AB13" s="77"/>
      <c r="AC13" s="3"/>
      <c r="AD13" s="45">
        <v>641</v>
      </c>
      <c r="AE13" s="33"/>
      <c r="AF13" s="77"/>
      <c r="AG13" s="3"/>
      <c r="AH13" s="45">
        <v>642</v>
      </c>
      <c r="AI13" s="33"/>
      <c r="AJ13" s="77"/>
      <c r="AK13" s="3"/>
      <c r="AL13" s="45">
        <v>637</v>
      </c>
      <c r="AM13" s="33"/>
      <c r="AN13" s="77"/>
      <c r="AO13" s="3"/>
      <c r="AP13" s="45">
        <v>638</v>
      </c>
      <c r="AQ13" s="33"/>
      <c r="AR13" s="77"/>
      <c r="AS13" s="3"/>
      <c r="AT13" s="45">
        <v>646</v>
      </c>
      <c r="AU13" s="33"/>
      <c r="AV13" s="77"/>
      <c r="AW13" s="3"/>
      <c r="AX13" s="45">
        <v>639</v>
      </c>
      <c r="AY13" s="33"/>
      <c r="AZ13" s="77"/>
      <c r="BA13" s="3"/>
      <c r="BB13" s="45">
        <v>639</v>
      </c>
      <c r="BC13" s="33"/>
      <c r="BD13" s="77"/>
      <c r="BE13" s="3"/>
      <c r="BF13" s="19">
        <f>IFERROR((ROUND((AVERAGE(J13,N13,R13,V13,Z13,AD13,AH13,AL13,AP13,AT13,AX13,BB13)),0)),"")</f>
        <v>640</v>
      </c>
      <c r="BG13" s="33"/>
      <c r="BH13" s="79"/>
    </row>
    <row r="14" spans="1:60" ht="89.25" x14ac:dyDescent="0.25">
      <c r="A14" s="86">
        <v>10</v>
      </c>
      <c r="B14" s="88" t="s">
        <v>61</v>
      </c>
      <c r="C14" s="4"/>
      <c r="D14" s="27" t="s">
        <v>60</v>
      </c>
      <c r="E14" s="28"/>
      <c r="F14" s="2"/>
      <c r="G14" s="29" t="s">
        <v>59</v>
      </c>
      <c r="H14" s="28"/>
      <c r="I14" s="30"/>
      <c r="J14" s="44">
        <v>6614</v>
      </c>
      <c r="K14" s="31"/>
      <c r="L14" s="76">
        <f>J14/J15</f>
        <v>0.28193870156443157</v>
      </c>
      <c r="M14" s="30"/>
      <c r="N14" s="44">
        <v>6744</v>
      </c>
      <c r="O14" s="31"/>
      <c r="P14" s="76">
        <f>IF(N15="","",N14/N15)</f>
        <v>0.27733684253814206</v>
      </c>
      <c r="Q14" s="30"/>
      <c r="R14" s="44">
        <v>6955</v>
      </c>
      <c r="S14" s="31"/>
      <c r="T14" s="76">
        <f>IF(R15="","",R14/R15)</f>
        <v>0.28756305300587115</v>
      </c>
      <c r="U14" s="2"/>
      <c r="V14" s="44">
        <v>6861</v>
      </c>
      <c r="W14" s="28"/>
      <c r="X14" s="76">
        <f>IF(V15="","",V14/V15)</f>
        <v>0.27032031834837084</v>
      </c>
      <c r="Y14" s="2"/>
      <c r="Z14" s="44">
        <v>7623</v>
      </c>
      <c r="AA14" s="28"/>
      <c r="AB14" s="76">
        <f>IF(Z15="","",Z14/Z15)</f>
        <v>0.29186767746381803</v>
      </c>
      <c r="AC14" s="2"/>
      <c r="AD14" s="44">
        <v>6872</v>
      </c>
      <c r="AE14" s="28"/>
      <c r="AF14" s="76">
        <f>IF(AD15="","",AD14/AD15)</f>
        <v>0.28407258897937249</v>
      </c>
      <c r="AG14" s="2"/>
      <c r="AH14" s="44">
        <v>6859</v>
      </c>
      <c r="AI14" s="28"/>
      <c r="AJ14" s="76">
        <f>IF(AH15="","",AH14/AH15)</f>
        <v>0.27154677540678568</v>
      </c>
      <c r="AK14" s="2"/>
      <c r="AL14" s="44">
        <v>7065</v>
      </c>
      <c r="AM14" s="28"/>
      <c r="AN14" s="76">
        <f>IF(AL15="","",AL14/AL15)</f>
        <v>0.26862096498232008</v>
      </c>
      <c r="AO14" s="2"/>
      <c r="AP14" s="44">
        <v>7007</v>
      </c>
      <c r="AQ14" s="28"/>
      <c r="AR14" s="76">
        <f>IF(AP15="","",AP14/AP15)</f>
        <v>0.25998070644108046</v>
      </c>
      <c r="AS14" s="2"/>
      <c r="AT14" s="44">
        <v>7729</v>
      </c>
      <c r="AU14" s="28"/>
      <c r="AV14" s="76">
        <f>IF(AT15="","",AT14/AT15)</f>
        <v>0.29055298672982216</v>
      </c>
      <c r="AW14" s="2"/>
      <c r="AX14" s="44">
        <v>7463</v>
      </c>
      <c r="AY14" s="28"/>
      <c r="AZ14" s="76">
        <f>IF(AX15="","",AX14/AX15)</f>
        <v>0.27686885549990725</v>
      </c>
      <c r="BA14" s="2"/>
      <c r="BB14" s="44">
        <v>7865</v>
      </c>
      <c r="BC14" s="28"/>
      <c r="BD14" s="76">
        <f>IF(BB15="","",BB14/BB15)</f>
        <v>0.3378146207370501</v>
      </c>
      <c r="BE14" s="2"/>
      <c r="BF14" s="1">
        <f>IF((J14+N14+R14+V14+Z14+AD14+AH14+AL14+AP14+AT14+AX14+BB14)&gt;0,(J14+N14+R14+V14+Z14+AD14+AH14+AL14+AP14+AT14+AX14+BB14),"")</f>
        <v>85657</v>
      </c>
      <c r="BG14" s="28"/>
      <c r="BH14" s="78">
        <f>IFERROR((IF(BF15="","",BF14/BF15)),"")</f>
        <v>0.28269450366664245</v>
      </c>
    </row>
    <row r="15" spans="1:60" ht="115.5" thickBot="1" x14ac:dyDescent="0.3">
      <c r="A15" s="87"/>
      <c r="B15" s="89"/>
      <c r="C15" s="5"/>
      <c r="D15" s="32" t="s">
        <v>104</v>
      </c>
      <c r="E15" s="33"/>
      <c r="F15" s="3"/>
      <c r="G15" s="32" t="s">
        <v>55</v>
      </c>
      <c r="H15" s="33"/>
      <c r="I15" s="34"/>
      <c r="J15" s="45">
        <v>23459</v>
      </c>
      <c r="K15" s="35"/>
      <c r="L15" s="77"/>
      <c r="M15" s="34"/>
      <c r="N15" s="45">
        <v>24317</v>
      </c>
      <c r="O15" s="35"/>
      <c r="P15" s="77"/>
      <c r="Q15" s="34"/>
      <c r="R15" s="45">
        <v>24186</v>
      </c>
      <c r="S15" s="35"/>
      <c r="T15" s="77"/>
      <c r="U15" s="3"/>
      <c r="V15" s="45">
        <v>25381</v>
      </c>
      <c r="W15" s="33"/>
      <c r="X15" s="77"/>
      <c r="Y15" s="3"/>
      <c r="Z15" s="45">
        <v>26118</v>
      </c>
      <c r="AA15" s="33"/>
      <c r="AB15" s="77"/>
      <c r="AC15" s="3"/>
      <c r="AD15" s="45">
        <v>24191</v>
      </c>
      <c r="AE15" s="33"/>
      <c r="AF15" s="77"/>
      <c r="AG15" s="3"/>
      <c r="AH15" s="45">
        <v>25259</v>
      </c>
      <c r="AI15" s="33"/>
      <c r="AJ15" s="77"/>
      <c r="AK15" s="3"/>
      <c r="AL15" s="45">
        <v>26301</v>
      </c>
      <c r="AM15" s="33"/>
      <c r="AN15" s="77"/>
      <c r="AO15" s="3"/>
      <c r="AP15" s="45">
        <v>26952</v>
      </c>
      <c r="AQ15" s="33"/>
      <c r="AR15" s="77"/>
      <c r="AS15" s="3"/>
      <c r="AT15" s="45">
        <v>26601</v>
      </c>
      <c r="AU15" s="33"/>
      <c r="AV15" s="77"/>
      <c r="AW15" s="3"/>
      <c r="AX15" s="45">
        <v>26955</v>
      </c>
      <c r="AY15" s="33"/>
      <c r="AZ15" s="77"/>
      <c r="BA15" s="3"/>
      <c r="BB15" s="45">
        <v>23282</v>
      </c>
      <c r="BC15" s="33"/>
      <c r="BD15" s="77"/>
      <c r="BE15" s="3"/>
      <c r="BF15" s="36">
        <f>IF((J15+N15+R15+V15+Z15+AD15+AH15+AL15+AP15+AT15+AX15+BB15)&gt;0,(J15+N15+R15+V15+Z15+AD15+AH15+AL15+AP15+AT15+AX15+BB15),"")</f>
        <v>303002</v>
      </c>
      <c r="BG15" s="33"/>
      <c r="BH15" s="79"/>
    </row>
    <row r="16" spans="1:60" ht="89.25" x14ac:dyDescent="0.25">
      <c r="A16" s="86">
        <v>11</v>
      </c>
      <c r="B16" s="88" t="s">
        <v>58</v>
      </c>
      <c r="C16" s="4"/>
      <c r="D16" s="46" t="s">
        <v>57</v>
      </c>
      <c r="E16" s="28"/>
      <c r="F16" s="2"/>
      <c r="G16" s="29" t="s">
        <v>56</v>
      </c>
      <c r="H16" s="28"/>
      <c r="I16" s="30"/>
      <c r="J16" s="44">
        <v>5622</v>
      </c>
      <c r="K16" s="31"/>
      <c r="L16" s="76">
        <f>J16/J17</f>
        <v>0.23965215908606505</v>
      </c>
      <c r="M16" s="30"/>
      <c r="N16" s="44">
        <v>5642</v>
      </c>
      <c r="O16" s="31"/>
      <c r="P16" s="76">
        <f>IF(N17="","",N16/N17)</f>
        <v>0.23201875231319652</v>
      </c>
      <c r="Q16" s="30"/>
      <c r="R16" s="44">
        <v>5912</v>
      </c>
      <c r="S16" s="31"/>
      <c r="T16" s="76">
        <f>IF(R17="","",R16/R17)</f>
        <v>0.2444086154863781</v>
      </c>
      <c r="U16" s="2"/>
      <c r="V16" s="44">
        <v>5832</v>
      </c>
      <c r="W16" s="28"/>
      <c r="X16" s="76">
        <f>IF(V17="","",V16/V17)</f>
        <v>0.22790152403282532</v>
      </c>
      <c r="Y16" s="2"/>
      <c r="Z16" s="44">
        <v>6480</v>
      </c>
      <c r="AA16" s="28"/>
      <c r="AB16" s="76">
        <f>IF(Z17="","",Z16/Z17)</f>
        <v>0.24810475534114404</v>
      </c>
      <c r="AC16" s="2"/>
      <c r="AD16" s="44">
        <v>5842</v>
      </c>
      <c r="AE16" s="28"/>
      <c r="AF16" s="76">
        <f>IF(AD17="","",AD16/AD17)</f>
        <v>0.24149477078252243</v>
      </c>
      <c r="AG16" s="2"/>
      <c r="AH16" s="44">
        <v>5831</v>
      </c>
      <c r="AI16" s="28"/>
      <c r="AJ16" s="76">
        <f>IF(AH17="","",AH16/AH17)</f>
        <v>0.23084841046755611</v>
      </c>
      <c r="AK16" s="2"/>
      <c r="AL16" s="44">
        <v>6005</v>
      </c>
      <c r="AM16" s="28"/>
      <c r="AN16" s="76">
        <f>IF(AL17="","",AL16/AL17)</f>
        <v>0.22831831489296986</v>
      </c>
      <c r="AO16" s="2"/>
      <c r="AP16" s="44">
        <v>5956</v>
      </c>
      <c r="AQ16" s="28"/>
      <c r="AR16" s="76">
        <f>IF(AP17="","",AP16/AP17)</f>
        <v>0.22098545562481448</v>
      </c>
      <c r="AS16" s="2"/>
      <c r="AT16" s="44">
        <v>6570</v>
      </c>
      <c r="AU16" s="28"/>
      <c r="AV16" s="76">
        <f>IF(AT17="","",AT16/AT17)</f>
        <v>0.24698319612044661</v>
      </c>
      <c r="AW16" s="2"/>
      <c r="AX16" s="44">
        <v>5597</v>
      </c>
      <c r="AY16" s="28"/>
      <c r="AZ16" s="76">
        <f>IF(AX17="","",AX16/AX17)</f>
        <v>0.20764236690780932</v>
      </c>
      <c r="BA16" s="2"/>
      <c r="BB16" s="44">
        <v>6685</v>
      </c>
      <c r="BC16" s="28"/>
      <c r="BD16" s="76">
        <f>IF(BB17="","",BB16/BB17)</f>
        <v>0.28713168971737824</v>
      </c>
      <c r="BE16" s="2"/>
      <c r="BF16" s="1">
        <f>IF((J16+N16+R16+V16+Z16+AD16+AH16+AL16+AP16+AT16+AX16+BB16)&gt;0,(J16+N16+R16+V16+Z16+AD16+AH16+AL16+AP16+AT16+AX16+BB16),"")</f>
        <v>71974</v>
      </c>
      <c r="BG16" s="28"/>
      <c r="BH16" s="78">
        <f>IFERROR((IF(BF17="","",BF16/BF17)),"")</f>
        <v>0.23737030612042981</v>
      </c>
    </row>
    <row r="17" spans="1:60" ht="115.5" thickBot="1" x14ac:dyDescent="0.3">
      <c r="A17" s="87"/>
      <c r="B17" s="89"/>
      <c r="C17" s="5"/>
      <c r="D17" s="32" t="s">
        <v>104</v>
      </c>
      <c r="E17" s="33"/>
      <c r="F17" s="3"/>
      <c r="G17" s="32" t="s">
        <v>55</v>
      </c>
      <c r="H17" s="33"/>
      <c r="I17" s="34"/>
      <c r="J17" s="45">
        <v>23459</v>
      </c>
      <c r="K17" s="35"/>
      <c r="L17" s="77"/>
      <c r="M17" s="34"/>
      <c r="N17" s="45">
        <v>24317</v>
      </c>
      <c r="O17" s="35"/>
      <c r="P17" s="77"/>
      <c r="Q17" s="34"/>
      <c r="R17" s="45">
        <v>24189</v>
      </c>
      <c r="S17" s="35"/>
      <c r="T17" s="77"/>
      <c r="U17" s="3"/>
      <c r="V17" s="45">
        <v>25590</v>
      </c>
      <c r="W17" s="33"/>
      <c r="X17" s="77"/>
      <c r="Y17" s="3"/>
      <c r="Z17" s="45">
        <v>26118</v>
      </c>
      <c r="AA17" s="33"/>
      <c r="AB17" s="77"/>
      <c r="AC17" s="3"/>
      <c r="AD17" s="45">
        <v>24191</v>
      </c>
      <c r="AE17" s="33"/>
      <c r="AF17" s="77"/>
      <c r="AG17" s="3"/>
      <c r="AH17" s="45">
        <v>25259</v>
      </c>
      <c r="AI17" s="33"/>
      <c r="AJ17" s="77"/>
      <c r="AK17" s="3"/>
      <c r="AL17" s="45">
        <v>26301</v>
      </c>
      <c r="AM17" s="33"/>
      <c r="AN17" s="77"/>
      <c r="AO17" s="3"/>
      <c r="AP17" s="45">
        <v>26952</v>
      </c>
      <c r="AQ17" s="33"/>
      <c r="AR17" s="77"/>
      <c r="AS17" s="3"/>
      <c r="AT17" s="45">
        <v>26601</v>
      </c>
      <c r="AU17" s="33"/>
      <c r="AV17" s="77"/>
      <c r="AW17" s="3"/>
      <c r="AX17" s="45">
        <v>26955</v>
      </c>
      <c r="AY17" s="33"/>
      <c r="AZ17" s="77"/>
      <c r="BA17" s="3"/>
      <c r="BB17" s="45">
        <v>23282</v>
      </c>
      <c r="BC17" s="33"/>
      <c r="BD17" s="77"/>
      <c r="BE17" s="3"/>
      <c r="BF17" s="36">
        <f>IF((J17+N17+R17+V17+Z17+AD17+AH17+AL17+AP17+AT17+AX17+BB17)&gt;0,(J17+N17+R17+V17+Z17+AD17+AH17+AL17+AP17+AT17+AX17+BB17),"")</f>
        <v>303214</v>
      </c>
      <c r="BG17" s="33"/>
      <c r="BH17" s="79"/>
    </row>
    <row r="18" spans="1:60" ht="127.5" x14ac:dyDescent="0.25">
      <c r="A18" s="86">
        <v>12</v>
      </c>
      <c r="B18" s="88" t="s">
        <v>54</v>
      </c>
      <c r="C18" s="4"/>
      <c r="D18" s="27" t="s">
        <v>53</v>
      </c>
      <c r="E18" s="28"/>
      <c r="F18" s="2"/>
      <c r="G18" s="29" t="s">
        <v>52</v>
      </c>
      <c r="H18" s="28"/>
      <c r="I18" s="30"/>
      <c r="J18" s="44">
        <v>827</v>
      </c>
      <c r="K18" s="31"/>
      <c r="L18" s="76">
        <f>IF(J19="","",J18/J19)</f>
        <v>75.181818181818187</v>
      </c>
      <c r="M18" s="30"/>
      <c r="N18" s="44">
        <v>844</v>
      </c>
      <c r="O18" s="31"/>
      <c r="P18" s="76">
        <f>IF(N19="","",N18/N19)</f>
        <v>76.727272727272734</v>
      </c>
      <c r="Q18" s="30"/>
      <c r="R18" s="44">
        <v>894</v>
      </c>
      <c r="S18" s="31"/>
      <c r="T18" s="76">
        <f>IF(R19="","",R18/R19)</f>
        <v>81.272727272727266</v>
      </c>
      <c r="U18" s="2"/>
      <c r="V18" s="44">
        <v>905</v>
      </c>
      <c r="W18" s="28"/>
      <c r="X18" s="76">
        <f>IF(V19="","",V18/V19)</f>
        <v>82.272727272727266</v>
      </c>
      <c r="Y18" s="2"/>
      <c r="Z18" s="44">
        <v>987</v>
      </c>
      <c r="AA18" s="28"/>
      <c r="AB18" s="76">
        <f>IF(Z19="","",Z18/Z19)</f>
        <v>89.727272727272734</v>
      </c>
      <c r="AC18" s="2"/>
      <c r="AD18" s="44">
        <v>932</v>
      </c>
      <c r="AE18" s="28"/>
      <c r="AF18" s="76">
        <f>IF(AD19="","",AD18/AD19)</f>
        <v>84.727272727272734</v>
      </c>
      <c r="AG18" s="2"/>
      <c r="AH18" s="44">
        <v>984</v>
      </c>
      <c r="AI18" s="28"/>
      <c r="AJ18" s="76">
        <f>IF(AH19="","",AH18/AH19)</f>
        <v>89.454545454545453</v>
      </c>
      <c r="AK18" s="2"/>
      <c r="AL18" s="44">
        <v>903</v>
      </c>
      <c r="AM18" s="28"/>
      <c r="AN18" s="76">
        <f>IF(AL19="","",AL18/AL19)</f>
        <v>82.090909090909093</v>
      </c>
      <c r="AO18" s="2"/>
      <c r="AP18" s="44">
        <v>918</v>
      </c>
      <c r="AQ18" s="28"/>
      <c r="AR18" s="76">
        <f>IF(AP19="","",AP18/AP19)</f>
        <v>83.454545454545453</v>
      </c>
      <c r="AS18" s="2"/>
      <c r="AT18" s="44">
        <v>956</v>
      </c>
      <c r="AU18" s="28"/>
      <c r="AV18" s="76">
        <f>IF(AT19="","",AT18/AT19)</f>
        <v>86.909090909090907</v>
      </c>
      <c r="AW18" s="2"/>
      <c r="AX18" s="44">
        <v>980</v>
      </c>
      <c r="AY18" s="28"/>
      <c r="AZ18" s="76">
        <f>IF(AX19="","",AX18/AX19)</f>
        <v>89.090909090909093</v>
      </c>
      <c r="BA18" s="2"/>
      <c r="BB18" s="44">
        <v>686</v>
      </c>
      <c r="BC18" s="28"/>
      <c r="BD18" s="76">
        <f>IF(BB19="","",BB18/BB19)</f>
        <v>62.363636363636367</v>
      </c>
      <c r="BE18" s="2"/>
      <c r="BF18" s="1">
        <f>IF((J18+N18+R18+V18+Z18+AD18+AH18+AL18+AP18+AT18+AX18+BB18)&gt;0,(J18+N18+R18+V18+Z18+AD18+AH18+AL18+AP18+AT18+AX18+BB18),"")</f>
        <v>10816</v>
      </c>
      <c r="BG18" s="28"/>
      <c r="BH18" s="78">
        <f>IFERROR((IF(BF19="","",BF18/BF19)),"")</f>
        <v>983.27272727272725</v>
      </c>
    </row>
    <row r="19" spans="1:60" ht="90" thickBot="1" x14ac:dyDescent="0.3">
      <c r="A19" s="87"/>
      <c r="B19" s="89"/>
      <c r="C19" s="5"/>
      <c r="D19" s="32" t="s">
        <v>51</v>
      </c>
      <c r="E19" s="33"/>
      <c r="F19" s="3"/>
      <c r="G19" s="32" t="s">
        <v>43</v>
      </c>
      <c r="H19" s="33"/>
      <c r="I19" s="34"/>
      <c r="J19" s="45">
        <v>11</v>
      </c>
      <c r="K19" s="35"/>
      <c r="L19" s="77"/>
      <c r="M19" s="34"/>
      <c r="N19" s="45">
        <v>11</v>
      </c>
      <c r="O19" s="35"/>
      <c r="P19" s="77"/>
      <c r="Q19" s="34"/>
      <c r="R19" s="45">
        <v>11</v>
      </c>
      <c r="S19" s="35"/>
      <c r="T19" s="77"/>
      <c r="U19" s="3"/>
      <c r="V19" s="45">
        <v>11</v>
      </c>
      <c r="W19" s="33"/>
      <c r="X19" s="77"/>
      <c r="Y19" s="3"/>
      <c r="Z19" s="45">
        <v>11</v>
      </c>
      <c r="AA19" s="33"/>
      <c r="AB19" s="77"/>
      <c r="AC19" s="3"/>
      <c r="AD19" s="45">
        <v>11</v>
      </c>
      <c r="AE19" s="33"/>
      <c r="AF19" s="77"/>
      <c r="AG19" s="3"/>
      <c r="AH19" s="45">
        <v>11</v>
      </c>
      <c r="AI19" s="33"/>
      <c r="AJ19" s="77"/>
      <c r="AK19" s="3"/>
      <c r="AL19" s="45">
        <v>11</v>
      </c>
      <c r="AM19" s="33"/>
      <c r="AN19" s="77"/>
      <c r="AO19" s="3"/>
      <c r="AP19" s="45">
        <v>11</v>
      </c>
      <c r="AQ19" s="33"/>
      <c r="AR19" s="77"/>
      <c r="AS19" s="3"/>
      <c r="AT19" s="45">
        <v>11</v>
      </c>
      <c r="AU19" s="33"/>
      <c r="AV19" s="77"/>
      <c r="AW19" s="3"/>
      <c r="AX19" s="45">
        <v>11</v>
      </c>
      <c r="AY19" s="33"/>
      <c r="AZ19" s="77"/>
      <c r="BA19" s="3"/>
      <c r="BB19" s="45">
        <v>11</v>
      </c>
      <c r="BC19" s="33"/>
      <c r="BD19" s="77"/>
      <c r="BE19" s="3"/>
      <c r="BF19" s="19">
        <f>IFERROR((ROUND((AVERAGE(J19,N19,R19,V19,Z19,AD19,AH19,AL19,AP19,AT19,AX19,BB19)),0)),"")</f>
        <v>11</v>
      </c>
      <c r="BG19" s="33"/>
      <c r="BH19" s="79"/>
    </row>
    <row r="20" spans="1:60" ht="102" x14ac:dyDescent="0.25">
      <c r="A20" s="86">
        <v>13</v>
      </c>
      <c r="B20" s="88" t="s">
        <v>50</v>
      </c>
      <c r="C20" s="4"/>
      <c r="D20" s="27" t="s">
        <v>49</v>
      </c>
      <c r="E20" s="28"/>
      <c r="F20" s="2"/>
      <c r="G20" s="29" t="s">
        <v>48</v>
      </c>
      <c r="H20" s="28"/>
      <c r="I20" s="30"/>
      <c r="J20" s="44">
        <v>355</v>
      </c>
      <c r="K20" s="31"/>
      <c r="L20" s="76">
        <f>IF(J21="","",J20/J21)</f>
        <v>118.33333333333333</v>
      </c>
      <c r="M20" s="30"/>
      <c r="N20" s="44">
        <v>372</v>
      </c>
      <c r="O20" s="31"/>
      <c r="P20" s="76">
        <f>IF(N21="","",N20/N21)</f>
        <v>124</v>
      </c>
      <c r="Q20" s="30"/>
      <c r="R20" s="44">
        <v>429</v>
      </c>
      <c r="S20" s="31"/>
      <c r="T20" s="76">
        <f>IF(R21="","",R20/R21)</f>
        <v>143</v>
      </c>
      <c r="U20" s="2"/>
      <c r="V20" s="44">
        <v>508</v>
      </c>
      <c r="W20" s="28"/>
      <c r="X20" s="76">
        <f>IF(V21="","",V20/V21)</f>
        <v>169.33333333333334</v>
      </c>
      <c r="Y20" s="2"/>
      <c r="Z20" s="44">
        <v>462</v>
      </c>
      <c r="AA20" s="28"/>
      <c r="AB20" s="76">
        <f>IF(Z21="","",Z20/Z21)</f>
        <v>154</v>
      </c>
      <c r="AC20" s="2"/>
      <c r="AD20" s="44">
        <v>432</v>
      </c>
      <c r="AE20" s="28"/>
      <c r="AF20" s="76">
        <f>IF(AD21="","",AD20/AD21)</f>
        <v>144</v>
      </c>
      <c r="AG20" s="2"/>
      <c r="AH20" s="44">
        <v>439</v>
      </c>
      <c r="AI20" s="28"/>
      <c r="AJ20" s="76">
        <f>IF(AH21="","",AH20/AH21)</f>
        <v>146.33333333333334</v>
      </c>
      <c r="AK20" s="2"/>
      <c r="AL20" s="44">
        <v>439</v>
      </c>
      <c r="AM20" s="28"/>
      <c r="AN20" s="76">
        <f>IF(AL21="","",AL20/AL21)</f>
        <v>146.33333333333334</v>
      </c>
      <c r="AO20" s="2"/>
      <c r="AP20" s="44">
        <v>456</v>
      </c>
      <c r="AQ20" s="28"/>
      <c r="AR20" s="76">
        <f>IF(AP21="","",AP20/AP21)</f>
        <v>152</v>
      </c>
      <c r="AS20" s="2"/>
      <c r="AT20" s="44">
        <v>447</v>
      </c>
      <c r="AU20" s="28"/>
      <c r="AV20" s="76">
        <f>IF(AT21="","",AT20/AT21)</f>
        <v>149</v>
      </c>
      <c r="AW20" s="2"/>
      <c r="AX20" s="44">
        <v>449</v>
      </c>
      <c r="AY20" s="28"/>
      <c r="AZ20" s="76">
        <f>IF(AX21="","",AX20/AX21)</f>
        <v>149.66666666666666</v>
      </c>
      <c r="BA20" s="2"/>
      <c r="BB20" s="44">
        <v>453</v>
      </c>
      <c r="BC20" s="28"/>
      <c r="BD20" s="76">
        <f>IF(BB21="","",BB20/BB21)</f>
        <v>151</v>
      </c>
      <c r="BE20" s="2"/>
      <c r="BF20" s="1">
        <f>IF((J20+N20+R20+V20+Z20+AD20+AH20+AL20+AP20+AT20+AX20+BB20)&gt;0,(J20+N20+R20+V20+Z20+AD20+AH20+AL20+AP20+AT20+AX20+BB20),"")</f>
        <v>5241</v>
      </c>
      <c r="BG20" s="28"/>
      <c r="BH20" s="78">
        <f>IFERROR((IF(BF21="","",BF20/BF21)),"")</f>
        <v>1747</v>
      </c>
    </row>
    <row r="21" spans="1:60" ht="102.75" thickBot="1" x14ac:dyDescent="0.3">
      <c r="A21" s="87"/>
      <c r="B21" s="89"/>
      <c r="C21" s="5"/>
      <c r="D21" s="32" t="s">
        <v>47</v>
      </c>
      <c r="E21" s="33"/>
      <c r="F21" s="3"/>
      <c r="G21" s="32" t="s">
        <v>43</v>
      </c>
      <c r="H21" s="33"/>
      <c r="I21" s="34"/>
      <c r="J21" s="45">
        <v>3</v>
      </c>
      <c r="K21" s="35"/>
      <c r="L21" s="77"/>
      <c r="M21" s="34"/>
      <c r="N21" s="45">
        <v>3</v>
      </c>
      <c r="O21" s="35"/>
      <c r="P21" s="77"/>
      <c r="Q21" s="34"/>
      <c r="R21" s="45">
        <v>3</v>
      </c>
      <c r="S21" s="35"/>
      <c r="T21" s="77"/>
      <c r="U21" s="3"/>
      <c r="V21" s="45">
        <v>3</v>
      </c>
      <c r="W21" s="33"/>
      <c r="X21" s="77"/>
      <c r="Y21" s="3"/>
      <c r="Z21" s="45">
        <v>3</v>
      </c>
      <c r="AA21" s="33"/>
      <c r="AB21" s="77"/>
      <c r="AC21" s="3"/>
      <c r="AD21" s="45">
        <v>3</v>
      </c>
      <c r="AE21" s="33"/>
      <c r="AF21" s="77"/>
      <c r="AG21" s="3"/>
      <c r="AH21" s="45">
        <v>3</v>
      </c>
      <c r="AI21" s="33"/>
      <c r="AJ21" s="77"/>
      <c r="AK21" s="3"/>
      <c r="AL21" s="45">
        <v>3</v>
      </c>
      <c r="AM21" s="33"/>
      <c r="AN21" s="77"/>
      <c r="AO21" s="3"/>
      <c r="AP21" s="45">
        <v>3</v>
      </c>
      <c r="AQ21" s="33"/>
      <c r="AR21" s="77"/>
      <c r="AS21" s="3"/>
      <c r="AT21" s="45">
        <v>3</v>
      </c>
      <c r="AU21" s="33"/>
      <c r="AV21" s="77"/>
      <c r="AW21" s="3"/>
      <c r="AX21" s="45">
        <v>3</v>
      </c>
      <c r="AY21" s="33"/>
      <c r="AZ21" s="77"/>
      <c r="BA21" s="3"/>
      <c r="BB21" s="45">
        <v>3</v>
      </c>
      <c r="BC21" s="33"/>
      <c r="BD21" s="77"/>
      <c r="BE21" s="3"/>
      <c r="BF21" s="19">
        <f>IFERROR((ROUND((AVERAGE(J21,N21,R21,V21,Z21,AD21,AH21,AL21,AP21,AT21,AX21,BB21)),0)),"")</f>
        <v>3</v>
      </c>
      <c r="BG21" s="33"/>
      <c r="BH21" s="79"/>
    </row>
    <row r="22" spans="1:60" ht="102" x14ac:dyDescent="0.25">
      <c r="A22" s="86">
        <v>14</v>
      </c>
      <c r="B22" s="88" t="s">
        <v>46</v>
      </c>
      <c r="C22" s="4"/>
      <c r="D22" s="27" t="s">
        <v>44</v>
      </c>
      <c r="E22" s="28"/>
      <c r="F22" s="2"/>
      <c r="G22" s="29" t="s">
        <v>45</v>
      </c>
      <c r="H22" s="28"/>
      <c r="I22" s="30"/>
      <c r="J22" s="44">
        <v>472</v>
      </c>
      <c r="K22" s="31"/>
      <c r="L22" s="76">
        <f>IF(J23="","",J22/J23)</f>
        <v>59</v>
      </c>
      <c r="M22" s="30"/>
      <c r="N22" s="44">
        <v>472</v>
      </c>
      <c r="O22" s="31"/>
      <c r="P22" s="76">
        <f>IF(N23="","",N22/N23)</f>
        <v>59</v>
      </c>
      <c r="Q22" s="30"/>
      <c r="R22" s="44">
        <v>465</v>
      </c>
      <c r="S22" s="31"/>
      <c r="T22" s="76">
        <f>IF(R23="","",R22/R23)</f>
        <v>58.125</v>
      </c>
      <c r="U22" s="2"/>
      <c r="V22" s="44">
        <v>397</v>
      </c>
      <c r="W22" s="28">
        <v>8</v>
      </c>
      <c r="X22" s="76">
        <f>IF(V23="","",V22/V23)</f>
        <v>49.625</v>
      </c>
      <c r="Y22" s="2"/>
      <c r="Z22" s="44">
        <v>525</v>
      </c>
      <c r="AA22" s="28"/>
      <c r="AB22" s="76">
        <f>IF(Z23="","",Z22/Z23)</f>
        <v>65.625</v>
      </c>
      <c r="AC22" s="2"/>
      <c r="AD22" s="44">
        <v>500</v>
      </c>
      <c r="AE22" s="28"/>
      <c r="AF22" s="76">
        <f>IF(AD23="","",AD22/AD23)</f>
        <v>62.5</v>
      </c>
      <c r="AG22" s="2"/>
      <c r="AH22" s="44">
        <v>545</v>
      </c>
      <c r="AI22" s="28"/>
      <c r="AJ22" s="76">
        <f>IF(AH23="","",AH22/AH23)</f>
        <v>68.125</v>
      </c>
      <c r="AK22" s="2"/>
      <c r="AL22" s="44">
        <v>464</v>
      </c>
      <c r="AM22" s="28"/>
      <c r="AN22" s="76">
        <f>IF(AL23="","",AL22/AL23)</f>
        <v>58</v>
      </c>
      <c r="AO22" s="2"/>
      <c r="AP22" s="44">
        <v>462</v>
      </c>
      <c r="AQ22" s="28"/>
      <c r="AR22" s="76">
        <f>IF(AP23="","",AP22/AP23)</f>
        <v>57.75</v>
      </c>
      <c r="AS22" s="2"/>
      <c r="AT22" s="44">
        <v>509</v>
      </c>
      <c r="AU22" s="28"/>
      <c r="AV22" s="76">
        <f>IF(AT23="","",AT22/AT23)</f>
        <v>63.625</v>
      </c>
      <c r="AW22" s="2"/>
      <c r="AX22" s="44">
        <v>531</v>
      </c>
      <c r="AY22" s="28"/>
      <c r="AZ22" s="76">
        <f>IF(AX23="","",AX22/AX23)</f>
        <v>66.375</v>
      </c>
      <c r="BA22" s="2"/>
      <c r="BB22" s="44">
        <v>233</v>
      </c>
      <c r="BC22" s="28"/>
      <c r="BD22" s="76">
        <f>IF(BB23="","",BB22/BB23)</f>
        <v>29.125</v>
      </c>
      <c r="BE22" s="2"/>
      <c r="BF22" s="1">
        <f>IF((J22+N22+R22+V22+Z22+AD22+AH22+AL22+AP22+AT22+AX22+BB22)&gt;0,(J22+N22+R22+V22+Z22+AD22+AH22+AL22+AP22+AT22+AX22+BB22),"")</f>
        <v>5575</v>
      </c>
      <c r="BG22" s="28"/>
      <c r="BH22" s="78">
        <f>IFERROR((IF(BF23="","",BF22/BF23)),"")</f>
        <v>696.875</v>
      </c>
    </row>
    <row r="23" spans="1:60" ht="51.75" thickBot="1" x14ac:dyDescent="0.3">
      <c r="A23" s="87"/>
      <c r="B23" s="89"/>
      <c r="C23" s="5"/>
      <c r="D23" s="32" t="s">
        <v>44</v>
      </c>
      <c r="E23" s="33"/>
      <c r="F23" s="3"/>
      <c r="G23" s="32" t="s">
        <v>43</v>
      </c>
      <c r="H23" s="33"/>
      <c r="I23" s="34"/>
      <c r="J23" s="45">
        <v>8</v>
      </c>
      <c r="K23" s="35"/>
      <c r="L23" s="77"/>
      <c r="M23" s="34"/>
      <c r="N23" s="45">
        <v>8</v>
      </c>
      <c r="O23" s="35"/>
      <c r="P23" s="77"/>
      <c r="Q23" s="34"/>
      <c r="R23" s="45">
        <v>8</v>
      </c>
      <c r="S23" s="35"/>
      <c r="T23" s="77"/>
      <c r="U23" s="3"/>
      <c r="V23" s="45">
        <v>8</v>
      </c>
      <c r="W23" s="33"/>
      <c r="X23" s="77"/>
      <c r="Y23" s="3"/>
      <c r="Z23" s="45">
        <v>8</v>
      </c>
      <c r="AA23" s="33"/>
      <c r="AB23" s="77"/>
      <c r="AC23" s="3"/>
      <c r="AD23" s="45">
        <v>8</v>
      </c>
      <c r="AE23" s="33"/>
      <c r="AF23" s="77"/>
      <c r="AG23" s="3"/>
      <c r="AH23" s="45">
        <v>8</v>
      </c>
      <c r="AI23" s="33"/>
      <c r="AJ23" s="77"/>
      <c r="AK23" s="3"/>
      <c r="AL23" s="45">
        <v>8</v>
      </c>
      <c r="AM23" s="33"/>
      <c r="AN23" s="77"/>
      <c r="AO23" s="3"/>
      <c r="AP23" s="45">
        <v>8</v>
      </c>
      <c r="AQ23" s="33"/>
      <c r="AR23" s="77"/>
      <c r="AS23" s="3"/>
      <c r="AT23" s="45">
        <v>8</v>
      </c>
      <c r="AU23" s="33"/>
      <c r="AV23" s="77"/>
      <c r="AW23" s="3"/>
      <c r="AX23" s="45">
        <v>8</v>
      </c>
      <c r="AY23" s="33"/>
      <c r="AZ23" s="77"/>
      <c r="BA23" s="3"/>
      <c r="BB23" s="45">
        <v>8</v>
      </c>
      <c r="BC23" s="33"/>
      <c r="BD23" s="77"/>
      <c r="BE23" s="3"/>
      <c r="BF23" s="19">
        <f>IFERROR((ROUND((AVERAGE(J23,N23,R23,V23,Z23,AD23,AH23,AL23,AP23,AT23,AX23,BB23)),0)),"")</f>
        <v>8</v>
      </c>
      <c r="BG23" s="33"/>
      <c r="BH23" s="79"/>
    </row>
    <row r="24" spans="1:60" ht="127.5" x14ac:dyDescent="0.25">
      <c r="A24" s="86">
        <v>15</v>
      </c>
      <c r="B24" s="88" t="s">
        <v>42</v>
      </c>
      <c r="C24" s="4"/>
      <c r="D24" s="27" t="s">
        <v>41</v>
      </c>
      <c r="E24" s="28"/>
      <c r="F24" s="2"/>
      <c r="G24" s="29" t="s">
        <v>40</v>
      </c>
      <c r="H24" s="28"/>
      <c r="I24" s="30"/>
      <c r="J24" s="44">
        <v>4484</v>
      </c>
      <c r="K24" s="31"/>
      <c r="L24" s="76">
        <f>IF(J25="","",((J24/J25)*100))</f>
        <v>19.114199241229379</v>
      </c>
      <c r="M24" s="30"/>
      <c r="N24" s="44">
        <v>4678</v>
      </c>
      <c r="O24" s="31"/>
      <c r="P24" s="76">
        <f>IF(N25="","",((N24/N25)*100))</f>
        <v>19.237570423983222</v>
      </c>
      <c r="Q24" s="30"/>
      <c r="R24" s="44">
        <v>5562</v>
      </c>
      <c r="S24" s="31"/>
      <c r="T24" s="76">
        <f>IF(R25="","",((R24/R25)*100))</f>
        <v>22.993922857497211</v>
      </c>
      <c r="U24" s="2"/>
      <c r="V24" s="44">
        <v>6563</v>
      </c>
      <c r="W24" s="28"/>
      <c r="X24" s="76">
        <f>IF(V25="","",((V24/V25)*100))</f>
        <v>25.646737006643221</v>
      </c>
      <c r="Y24" s="2"/>
      <c r="Z24" s="44">
        <v>6648</v>
      </c>
      <c r="AA24" s="28"/>
      <c r="AB24" s="76">
        <f>IF(Z25="","",((Z24/Z25)*100))</f>
        <v>25.453710084998853</v>
      </c>
      <c r="AC24" s="2"/>
      <c r="AD24" s="44">
        <v>5530</v>
      </c>
      <c r="AE24" s="28"/>
      <c r="AF24" s="76">
        <f>IF(AD25="","",((AD24/AD25)*100))</f>
        <v>22.859741226075812</v>
      </c>
      <c r="AG24" s="2"/>
      <c r="AH24" s="44">
        <v>6164</v>
      </c>
      <c r="AI24" s="28"/>
      <c r="AJ24" s="76">
        <f>IF(AH25="","",((AH24/AH25)*100))</f>
        <v>24.403183023872678</v>
      </c>
      <c r="AK24" s="2"/>
      <c r="AL24" s="44">
        <v>7213</v>
      </c>
      <c r="AM24" s="28"/>
      <c r="AN24" s="76">
        <f>IF(AL25="","",((AL24/AL25)*100))</f>
        <v>27.424812744762555</v>
      </c>
      <c r="AO24" s="2"/>
      <c r="AP24" s="44">
        <v>6361</v>
      </c>
      <c r="AQ24" s="28"/>
      <c r="AR24" s="76">
        <f>IF(AP25="","",((AP24/AP25)*100))</f>
        <v>23.601216978331848</v>
      </c>
      <c r="AS24" s="2"/>
      <c r="AT24" s="44">
        <v>6519</v>
      </c>
      <c r="AU24" s="28"/>
      <c r="AV24" s="76">
        <f>IF(AT25="","",((AT24/AT25)*100))</f>
        <v>24.506597496334727</v>
      </c>
      <c r="AW24" s="2"/>
      <c r="AX24" s="44">
        <v>5958</v>
      </c>
      <c r="AY24" s="28"/>
      <c r="AZ24" s="76">
        <f>IF(AX25="","",((AX24/AX25)*100))</f>
        <v>22.103505843071787</v>
      </c>
      <c r="BA24" s="2"/>
      <c r="BB24" s="44">
        <v>4474</v>
      </c>
      <c r="BC24" s="28"/>
      <c r="BD24" s="76">
        <f>IF(BB25="","",((BB24/BB25)*100))</f>
        <v>19.216562151017953</v>
      </c>
      <c r="BE24" s="2"/>
      <c r="BF24" s="1">
        <f>IF((J24+N24+R24+V24+Z24+AD24+AH24+AL24+AP24+AT24+AX24+BB24)&gt;0,(J24+N24+R24+V24+Z24+AD24+AH24+AL24+AP24+AT24+AX24+BB24),"")</f>
        <v>70154</v>
      </c>
      <c r="BG24" s="28"/>
      <c r="BH24" s="78">
        <f>IFERROR((IF(BF25="","",BF24/BF25)),"")</f>
        <v>0.2313679447518914</v>
      </c>
    </row>
    <row r="25" spans="1:60" ht="51.75" thickBot="1" x14ac:dyDescent="0.3">
      <c r="A25" s="87"/>
      <c r="B25" s="89"/>
      <c r="C25" s="5"/>
      <c r="D25" s="32" t="s">
        <v>39</v>
      </c>
      <c r="E25" s="33"/>
      <c r="F25" s="3"/>
      <c r="G25" s="32" t="s">
        <v>38</v>
      </c>
      <c r="H25" s="33"/>
      <c r="I25" s="34"/>
      <c r="J25" s="45">
        <v>23459</v>
      </c>
      <c r="K25" s="35"/>
      <c r="L25" s="77"/>
      <c r="M25" s="34"/>
      <c r="N25" s="45">
        <v>24317</v>
      </c>
      <c r="O25" s="35"/>
      <c r="P25" s="77"/>
      <c r="Q25" s="34"/>
      <c r="R25" s="45">
        <v>24189</v>
      </c>
      <c r="S25" s="35"/>
      <c r="T25" s="77"/>
      <c r="U25" s="3"/>
      <c r="V25" s="45">
        <v>25590</v>
      </c>
      <c r="W25" s="33"/>
      <c r="X25" s="77"/>
      <c r="Y25" s="3"/>
      <c r="Z25" s="45">
        <v>26118</v>
      </c>
      <c r="AA25" s="33"/>
      <c r="AB25" s="77"/>
      <c r="AC25" s="3"/>
      <c r="AD25" s="45">
        <v>24191</v>
      </c>
      <c r="AE25" s="33"/>
      <c r="AF25" s="77"/>
      <c r="AG25" s="3"/>
      <c r="AH25" s="45">
        <v>25259</v>
      </c>
      <c r="AI25" s="33"/>
      <c r="AJ25" s="77"/>
      <c r="AK25" s="3"/>
      <c r="AL25" s="45">
        <v>26301</v>
      </c>
      <c r="AM25" s="33"/>
      <c r="AN25" s="77"/>
      <c r="AO25" s="3"/>
      <c r="AP25" s="45">
        <v>26952</v>
      </c>
      <c r="AQ25" s="33"/>
      <c r="AR25" s="77"/>
      <c r="AS25" s="3"/>
      <c r="AT25" s="45">
        <v>26601</v>
      </c>
      <c r="AU25" s="33"/>
      <c r="AV25" s="77"/>
      <c r="AW25" s="3"/>
      <c r="AX25" s="45">
        <v>26955</v>
      </c>
      <c r="AY25" s="33"/>
      <c r="AZ25" s="77"/>
      <c r="BA25" s="3"/>
      <c r="BB25" s="45">
        <v>23282</v>
      </c>
      <c r="BC25" s="33"/>
      <c r="BD25" s="77"/>
      <c r="BE25" s="3"/>
      <c r="BF25" s="36">
        <f>IF((J25+N25+R25+V25+Z25+AD25+AH25+AL25+AP25+AT25+AX25+BB25)&gt;0,(J25+N25+R25+V25+Z25+AD25+AH25+AL25+AP25+AT25+AX25+BB25),"")</f>
        <v>303214</v>
      </c>
      <c r="BG25" s="33"/>
      <c r="BH25" s="79"/>
    </row>
  </sheetData>
  <mergeCells count="168">
    <mergeCell ref="A8:A9"/>
    <mergeCell ref="B8:B9"/>
    <mergeCell ref="A10:A11"/>
    <mergeCell ref="B10:B11"/>
    <mergeCell ref="A4:A5"/>
    <mergeCell ref="B4:B5"/>
    <mergeCell ref="F3:H3"/>
    <mergeCell ref="A6:A7"/>
    <mergeCell ref="B6:B7"/>
    <mergeCell ref="A22:A23"/>
    <mergeCell ref="B22:B23"/>
    <mergeCell ref="B16:B17"/>
    <mergeCell ref="A14:A15"/>
    <mergeCell ref="B14:B15"/>
    <mergeCell ref="A24:A25"/>
    <mergeCell ref="B24:B25"/>
    <mergeCell ref="A18:A19"/>
    <mergeCell ref="B18:B19"/>
    <mergeCell ref="AJ16:AJ17"/>
    <mergeCell ref="A12:A13"/>
    <mergeCell ref="B12:B13"/>
    <mergeCell ref="A16:A17"/>
    <mergeCell ref="L14:L15"/>
    <mergeCell ref="P14:P15"/>
    <mergeCell ref="L18:L19"/>
    <mergeCell ref="P18:P19"/>
    <mergeCell ref="A20:A21"/>
    <mergeCell ref="B20:B21"/>
    <mergeCell ref="AJ14:AJ15"/>
    <mergeCell ref="L16:L17"/>
    <mergeCell ref="P16:P17"/>
    <mergeCell ref="T16:T17"/>
    <mergeCell ref="X16:X17"/>
    <mergeCell ref="AB16:AB17"/>
    <mergeCell ref="AF16:AF17"/>
    <mergeCell ref="T14:T15"/>
    <mergeCell ref="X14:X15"/>
    <mergeCell ref="AB14:AB15"/>
    <mergeCell ref="AF14:AF15"/>
    <mergeCell ref="BH2:BH3"/>
    <mergeCell ref="L4:L5"/>
    <mergeCell ref="P4:P5"/>
    <mergeCell ref="T4:T5"/>
    <mergeCell ref="X4:X5"/>
    <mergeCell ref="AB4:AB5"/>
    <mergeCell ref="AF4:AF5"/>
    <mergeCell ref="AJ4:AJ5"/>
    <mergeCell ref="AN4:AN5"/>
    <mergeCell ref="AR4:AR5"/>
    <mergeCell ref="BE2:BG3"/>
    <mergeCell ref="AV4:AV5"/>
    <mergeCell ref="AZ4:AZ5"/>
    <mergeCell ref="BD4:BD5"/>
    <mergeCell ref="BH4:BH5"/>
    <mergeCell ref="BH8:BH9"/>
    <mergeCell ref="L10:L11"/>
    <mergeCell ref="P10:P11"/>
    <mergeCell ref="T10:T11"/>
    <mergeCell ref="X10:X11"/>
    <mergeCell ref="AB10:AB11"/>
    <mergeCell ref="AF10:AF11"/>
    <mergeCell ref="BH6:BH7"/>
    <mergeCell ref="L8:L9"/>
    <mergeCell ref="P8:P9"/>
    <mergeCell ref="T8:T9"/>
    <mergeCell ref="X8:X9"/>
    <mergeCell ref="AB8:AB9"/>
    <mergeCell ref="AF8:AF9"/>
    <mergeCell ref="AJ8:AJ9"/>
    <mergeCell ref="AN8:AN9"/>
    <mergeCell ref="AR8:AR9"/>
    <mergeCell ref="AJ6:AJ7"/>
    <mergeCell ref="AN6:AN7"/>
    <mergeCell ref="AR6:AR7"/>
    <mergeCell ref="AV6:AV7"/>
    <mergeCell ref="AZ6:AZ7"/>
    <mergeCell ref="BD6:BD7"/>
    <mergeCell ref="AR10:AR11"/>
    <mergeCell ref="L12:L13"/>
    <mergeCell ref="P12:P13"/>
    <mergeCell ref="T12:T13"/>
    <mergeCell ref="X12:X13"/>
    <mergeCell ref="AB12:AB13"/>
    <mergeCell ref="AF12:AF13"/>
    <mergeCell ref="AV8:AV9"/>
    <mergeCell ref="AZ8:AZ9"/>
    <mergeCell ref="BD8:BD9"/>
    <mergeCell ref="AN10:AN11"/>
    <mergeCell ref="AJ10:AJ11"/>
    <mergeCell ref="AJ12:AJ13"/>
    <mergeCell ref="L6:L7"/>
    <mergeCell ref="P6:P7"/>
    <mergeCell ref="T6:T7"/>
    <mergeCell ref="X6:X7"/>
    <mergeCell ref="AB6:AB7"/>
    <mergeCell ref="AF6:AF7"/>
    <mergeCell ref="AN12:AN13"/>
    <mergeCell ref="AR12:AR13"/>
    <mergeCell ref="AV12:AV13"/>
    <mergeCell ref="AZ12:AZ13"/>
    <mergeCell ref="BD12:BD13"/>
    <mergeCell ref="BH12:BH13"/>
    <mergeCell ref="AV10:AV11"/>
    <mergeCell ref="AZ10:AZ11"/>
    <mergeCell ref="BD10:BD11"/>
    <mergeCell ref="BH10:BH11"/>
    <mergeCell ref="AN16:AN17"/>
    <mergeCell ref="AR16:AR17"/>
    <mergeCell ref="AV16:AV17"/>
    <mergeCell ref="AZ16:AZ17"/>
    <mergeCell ref="BD16:BD17"/>
    <mergeCell ref="BH16:BH17"/>
    <mergeCell ref="AV14:AV15"/>
    <mergeCell ref="AZ14:AZ15"/>
    <mergeCell ref="BD14:BD15"/>
    <mergeCell ref="BH14:BH15"/>
    <mergeCell ref="AN14:AN15"/>
    <mergeCell ref="AR14:AR15"/>
    <mergeCell ref="AV18:AV19"/>
    <mergeCell ref="AZ18:AZ19"/>
    <mergeCell ref="BD18:BD19"/>
    <mergeCell ref="BH18:BH19"/>
    <mergeCell ref="L20:L21"/>
    <mergeCell ref="P20:P21"/>
    <mergeCell ref="T20:T21"/>
    <mergeCell ref="X20:X21"/>
    <mergeCell ref="AB20:AB21"/>
    <mergeCell ref="AF20:AF21"/>
    <mergeCell ref="T18:T19"/>
    <mergeCell ref="X18:X19"/>
    <mergeCell ref="AB18:AB19"/>
    <mergeCell ref="AF18:AF19"/>
    <mergeCell ref="AJ18:AJ19"/>
    <mergeCell ref="AN18:AN19"/>
    <mergeCell ref="AR18:AR19"/>
    <mergeCell ref="L24:L25"/>
    <mergeCell ref="P24:P25"/>
    <mergeCell ref="T24:T25"/>
    <mergeCell ref="X24:X25"/>
    <mergeCell ref="AB24:AB25"/>
    <mergeCell ref="AF24:AF25"/>
    <mergeCell ref="BH20:BH21"/>
    <mergeCell ref="L22:L23"/>
    <mergeCell ref="P22:P23"/>
    <mergeCell ref="T22:T23"/>
    <mergeCell ref="X22:X23"/>
    <mergeCell ref="AB22:AB23"/>
    <mergeCell ref="AF22:AF23"/>
    <mergeCell ref="AJ22:AJ23"/>
    <mergeCell ref="AN22:AN23"/>
    <mergeCell ref="AR22:AR23"/>
    <mergeCell ref="AJ20:AJ21"/>
    <mergeCell ref="AN20:AN21"/>
    <mergeCell ref="AR20:AR21"/>
    <mergeCell ref="AV20:AV21"/>
    <mergeCell ref="AZ20:AZ21"/>
    <mergeCell ref="BD20:BD21"/>
    <mergeCell ref="BH24:BH25"/>
    <mergeCell ref="AJ24:AJ25"/>
    <mergeCell ref="AN24:AN25"/>
    <mergeCell ref="AR24:AR25"/>
    <mergeCell ref="AV24:AV25"/>
    <mergeCell ref="AZ24:AZ25"/>
    <mergeCell ref="BD24:BD25"/>
    <mergeCell ref="AV22:AV23"/>
    <mergeCell ref="AZ22:AZ23"/>
    <mergeCell ref="BD22:BD23"/>
    <mergeCell ref="BH22:BH2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IND.</vt:lpstr>
      <vt:lpstr>Hoja1</vt:lpstr>
      <vt:lpstr>'FORMATO IND.'!Área_de_impresión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GLADYS VERA NUÑEZ</dc:creator>
  <cp:lastModifiedBy>Administrador</cp:lastModifiedBy>
  <cp:lastPrinted>2019-07-26T12:51:07Z</cp:lastPrinted>
  <dcterms:created xsi:type="dcterms:W3CDTF">2014-04-07T13:24:52Z</dcterms:created>
  <dcterms:modified xsi:type="dcterms:W3CDTF">2019-07-26T13:57:42Z</dcterms:modified>
</cp:coreProperties>
</file>